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90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WW Mise à Jour UCB\UCB 2026\LES CIRCUITS\"/>
    </mc:Choice>
  </mc:AlternateContent>
  <xr:revisionPtr revIDLastSave="0" documentId="13_ncr:1_{31FCDC6C-60CD-4419-8790-50E5B79D6F8E}" xr6:coauthVersionLast="37" xr6:coauthVersionMax="37" xr10:uidLastSave="{00000000-0000-0000-0000-000000000000}"/>
  <bookViews>
    <workbookView xWindow="0" yWindow="0" windowWidth="23040" windowHeight="10800" xr2:uid="{75B91ECF-59FB-4EB0-8B9C-2A465B7C88DC}"/>
  </bookViews>
  <sheets>
    <sheet name="Mars 2026" sheetId="1" r:id="rId1"/>
  </sheets>
  <externalReferences>
    <externalReference r:id="rId2"/>
  </externalReferences>
  <definedNames>
    <definedName name="_xlnm._FilterDatabase" localSheetId="0" hidden="1">'Mars 2026'!$A$9:$IU$18</definedName>
    <definedName name="Excel_BuiltIn_Print_Area" localSheetId="0">'Mars 2026'!$B$1:$I$23</definedName>
    <definedName name="_xlnm.Print_Area" localSheetId="0">'Mars 2026'!$A$1:$I$23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 s="1"/>
  <c r="H18" i="1"/>
  <c r="G18" i="1"/>
  <c r="F18" i="1"/>
  <c r="C18" i="1"/>
  <c r="J17" i="1"/>
  <c r="I17" i="1" s="1"/>
  <c r="H17" i="1"/>
  <c r="G17" i="1"/>
  <c r="F17" i="1"/>
  <c r="C17" i="1"/>
  <c r="J16" i="1"/>
  <c r="I16" i="1" s="1"/>
  <c r="H16" i="1"/>
  <c r="G16" i="1"/>
  <c r="F16" i="1"/>
  <c r="C16" i="1"/>
  <c r="J15" i="1"/>
  <c r="I15" i="1" s="1"/>
  <c r="H15" i="1"/>
  <c r="G15" i="1"/>
  <c r="F15" i="1"/>
  <c r="C15" i="1"/>
  <c r="J14" i="1"/>
  <c r="I14" i="1" s="1"/>
  <c r="H14" i="1"/>
  <c r="G14" i="1"/>
  <c r="F14" i="1"/>
  <c r="C14" i="1"/>
  <c r="J13" i="1"/>
  <c r="I13" i="1" s="1"/>
  <c r="H13" i="1"/>
  <c r="G13" i="1"/>
  <c r="F13" i="1"/>
  <c r="C13" i="1"/>
  <c r="J12" i="1"/>
  <c r="I12" i="1" s="1"/>
  <c r="H12" i="1"/>
  <c r="G12" i="1"/>
  <c r="F12" i="1"/>
  <c r="C12" i="1"/>
  <c r="J11" i="1"/>
  <c r="I11" i="1" s="1"/>
  <c r="H11" i="1"/>
  <c r="G11" i="1"/>
  <c r="F11" i="1"/>
  <c r="C11" i="1"/>
  <c r="I10" i="1"/>
</calcChain>
</file>

<file path=xl/sharedStrings.xml><?xml version="1.0" encoding="utf-8"?>
<sst xmlns="http://schemas.openxmlformats.org/spreadsheetml/2006/main" count="38" uniqueCount="31">
  <si>
    <t>UNION CYCLOTOURISTE BERGERACOISE</t>
  </si>
  <si>
    <t>Nos sorties en Mars 2026</t>
  </si>
  <si>
    <r>
      <t xml:space="preserve">Départ : place Jules FERRY devant la maison des associations les </t>
    </r>
    <r>
      <rPr>
        <b/>
        <i/>
        <sz val="20"/>
        <rFont val="Arial"/>
        <family val="2"/>
        <charset val="1"/>
      </rPr>
      <t>Dimanches 9h00 et Jeudi à 13h30</t>
    </r>
  </si>
  <si>
    <t>Date</t>
  </si>
  <si>
    <t>Description</t>
  </si>
  <si>
    <t>Sortie</t>
  </si>
  <si>
    <t>Renseignements</t>
  </si>
  <si>
    <t>N°</t>
  </si>
  <si>
    <t>Deniv</t>
  </si>
  <si>
    <t>Direc.</t>
  </si>
  <si>
    <t>Distance</t>
  </si>
  <si>
    <t>Observations</t>
  </si>
  <si>
    <t>Sam. 28/02</t>
  </si>
  <si>
    <t>Sortie ouverture club saison 2026, Tout le monde roule ensemble RdV 13H30 retour à la Guinguette</t>
  </si>
  <si>
    <t>O</t>
  </si>
  <si>
    <t>Jeu. 5</t>
  </si>
  <si>
    <t>Gr4</t>
  </si>
  <si>
    <t>Dim. 8</t>
  </si>
  <si>
    <t>GR4-6</t>
  </si>
  <si>
    <t>Jeu.12</t>
  </si>
  <si>
    <t>GR4-9</t>
  </si>
  <si>
    <t>Dim. 15</t>
  </si>
  <si>
    <t>Jeu. 19</t>
  </si>
  <si>
    <t>GR4-1</t>
  </si>
  <si>
    <t>Dim 22</t>
  </si>
  <si>
    <t>Jeu . 26</t>
  </si>
  <si>
    <t>106 bis</t>
  </si>
  <si>
    <t>Dim . 29</t>
  </si>
  <si>
    <t xml:space="preserve">             N'oublions pas de prendre le parcours du jour avec soi !!</t>
  </si>
  <si>
    <t xml:space="preserve">Respectez les Autres Usagers! </t>
  </si>
  <si>
    <t xml:space="preserve">    *  PARTICIPATION DU CLUB A L'INSCRIPTION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</si>
</sst>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mm"/>
  </numFmts>
  <fonts count="31" x14ac:knownFonts="1">
    <font>
      <sz val="10"/>
      <name val="Arial"/>
      <family val="2"/>
    </font>
    <font>
      <sz val="11"/>
      <name val="Calibri"/>
      <family val="2"/>
      <charset val="1"/>
    </font>
    <font>
      <b/>
      <sz val="22"/>
      <name val="Comic Sans MS"/>
      <family val="4"/>
      <charset val="1"/>
    </font>
    <font>
      <b/>
      <i/>
      <sz val="22"/>
      <name val="Arial"/>
      <family val="2"/>
      <charset val="1"/>
    </font>
    <font>
      <b/>
      <i/>
      <sz val="16"/>
      <name val="Arial"/>
      <family val="2"/>
      <charset val="1"/>
    </font>
    <font>
      <b/>
      <i/>
      <sz val="20"/>
      <name val="Arial"/>
      <family val="2"/>
      <charset val="1"/>
    </font>
    <font>
      <sz val="8"/>
      <name val="Arial"/>
      <family val="2"/>
      <charset val="1"/>
    </font>
    <font>
      <b/>
      <sz val="13"/>
      <name val="Arial"/>
      <family val="2"/>
      <charset val="1"/>
    </font>
    <font>
      <b/>
      <sz val="10"/>
      <name val="Calibri"/>
      <family val="2"/>
      <charset val="1"/>
    </font>
    <font>
      <sz val="11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13"/>
      <name val="Arial"/>
      <family val="2"/>
      <charset val="1"/>
    </font>
    <font>
      <b/>
      <sz val="14"/>
      <name val="Arial"/>
      <family val="2"/>
      <charset val="1"/>
    </font>
    <font>
      <b/>
      <sz val="12"/>
      <name val="Arial"/>
      <family val="2"/>
      <charset val="1"/>
    </font>
    <font>
      <b/>
      <i/>
      <sz val="12"/>
      <name val="Arial"/>
      <family val="2"/>
      <charset val="1"/>
    </font>
    <font>
      <u/>
      <sz val="10"/>
      <color theme="10"/>
      <name val="Arial"/>
      <family val="2"/>
    </font>
    <font>
      <b/>
      <u/>
      <sz val="14"/>
      <color rgb="FF0070C0"/>
      <name val="Arial"/>
      <family val="2"/>
    </font>
    <font>
      <b/>
      <i/>
      <sz val="14"/>
      <name val="Arial"/>
      <family val="2"/>
      <charset val="1"/>
    </font>
    <font>
      <b/>
      <i/>
      <sz val="12"/>
      <name val="Times New Roman"/>
      <family val="1"/>
      <charset val="1"/>
    </font>
    <font>
      <sz val="16"/>
      <name val="Arial"/>
      <family val="2"/>
      <charset val="1"/>
    </font>
    <font>
      <b/>
      <i/>
      <sz val="10"/>
      <name val="Times New Roman"/>
      <family val="1"/>
      <charset val="1"/>
    </font>
    <font>
      <b/>
      <sz val="20"/>
      <name val="Calibri"/>
      <family val="2"/>
      <charset val="1"/>
    </font>
    <font>
      <b/>
      <i/>
      <u/>
      <sz val="14"/>
      <name val="Calibri"/>
      <family val="2"/>
      <charset val="1"/>
    </font>
    <font>
      <sz val="20"/>
      <name val="Calibri"/>
      <family val="2"/>
      <charset val="1"/>
    </font>
    <font>
      <sz val="10"/>
      <name val="Calibri"/>
      <family val="2"/>
      <charset val="1"/>
    </font>
    <font>
      <b/>
      <i/>
      <sz val="10"/>
      <name val="Calibri"/>
      <family val="2"/>
      <charset val="1"/>
    </font>
    <font>
      <i/>
      <sz val="11"/>
      <name val="Arial"/>
      <family val="2"/>
      <charset val="1"/>
    </font>
    <font>
      <b/>
      <i/>
      <sz val="13"/>
      <name val="Arial"/>
      <family val="2"/>
      <charset val="1"/>
    </font>
    <font>
      <b/>
      <i/>
      <sz val="18"/>
      <name val="Arial"/>
      <family val="2"/>
      <charset val="1"/>
    </font>
    <font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ck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3">
    <xf numFmtId="0" fontId="0" fillId="0" borderId="0"/>
    <xf numFmtId="0" fontId="16" fillId="0" borderId="0" applyNumberFormat="0" applyFill="0" applyBorder="0" applyAlignment="0" applyProtection="0"/>
    <xf numFmtId="0" fontId="1" fillId="0" borderId="0" applyNumberFormat="0" applyFill="0" applyBorder="0" applyProtection="0"/>
  </cellStyleXfs>
  <cellXfs count="72">
    <xf numFmtId="0" fontId="0" fillId="0" borderId="0" xfId="0"/>
    <xf numFmtId="0" fontId="1" fillId="2" borderId="0" xfId="2" applyNumberFormat="1" applyFont="1" applyFill="1" applyBorder="1" applyAlignment="1" applyProtection="1"/>
    <xf numFmtId="0" fontId="1" fillId="0" borderId="0" xfId="2" applyNumberFormat="1" applyFont="1" applyFill="1" applyBorder="1" applyAlignment="1" applyProtection="1"/>
    <xf numFmtId="49" fontId="3" fillId="2" borderId="0" xfId="2" applyNumberFormat="1" applyFont="1" applyFill="1" applyBorder="1" applyAlignment="1" applyProtection="1">
      <alignment horizontal="center" vertical="center"/>
    </xf>
    <xf numFmtId="0" fontId="6" fillId="2" borderId="0" xfId="2" applyNumberFormat="1" applyFont="1" applyFill="1" applyBorder="1" applyAlignment="1" applyProtection="1"/>
    <xf numFmtId="49" fontId="7" fillId="2" borderId="2" xfId="2" applyNumberFormat="1" applyFont="1" applyFill="1" applyBorder="1" applyAlignment="1" applyProtection="1">
      <alignment horizontal="center"/>
    </xf>
    <xf numFmtId="0" fontId="7" fillId="2" borderId="2" xfId="2" applyNumberFormat="1" applyFont="1" applyFill="1" applyBorder="1" applyAlignment="1" applyProtection="1">
      <alignment horizontal="center"/>
    </xf>
    <xf numFmtId="49" fontId="8" fillId="2" borderId="2" xfId="2" applyNumberFormat="1" applyFont="1" applyFill="1" applyBorder="1" applyAlignment="1" applyProtection="1">
      <alignment horizontal="center"/>
    </xf>
    <xf numFmtId="0" fontId="9" fillId="2" borderId="0" xfId="2" applyNumberFormat="1" applyFont="1" applyFill="1" applyBorder="1" applyAlignment="1" applyProtection="1"/>
    <xf numFmtId="164" fontId="7" fillId="2" borderId="2" xfId="2" applyNumberFormat="1" applyFont="1" applyFill="1" applyBorder="1" applyAlignment="1" applyProtection="1">
      <alignment horizontal="center"/>
    </xf>
    <xf numFmtId="49" fontId="10" fillId="2" borderId="2" xfId="2" applyNumberFormat="1" applyFont="1" applyFill="1" applyBorder="1" applyAlignment="1" applyProtection="1">
      <alignment horizontal="center"/>
    </xf>
    <xf numFmtId="49" fontId="11" fillId="2" borderId="2" xfId="2" applyNumberFormat="1" applyFont="1" applyFill="1" applyBorder="1" applyAlignment="1" applyProtection="1">
      <alignment horizontal="left"/>
    </xf>
    <xf numFmtId="0" fontId="12" fillId="2" borderId="0" xfId="2" applyNumberFormat="1" applyFont="1" applyFill="1" applyBorder="1" applyAlignment="1" applyProtection="1">
      <alignment horizontal="center" vertical="center"/>
    </xf>
    <xf numFmtId="49" fontId="13" fillId="2" borderId="2" xfId="2" applyNumberFormat="1" applyFont="1" applyFill="1" applyBorder="1" applyAlignment="1" applyProtection="1">
      <alignment horizontal="center"/>
    </xf>
    <xf numFmtId="49" fontId="14" fillId="2" borderId="2" xfId="2" applyNumberFormat="1" applyFont="1" applyFill="1" applyBorder="1" applyAlignment="1" applyProtection="1">
      <alignment horizontal="center" vertical="center" wrapText="1"/>
    </xf>
    <xf numFmtId="0" fontId="15" fillId="2" borderId="2" xfId="2" applyNumberFormat="1" applyFont="1" applyFill="1" applyBorder="1" applyAlignment="1" applyProtection="1">
      <alignment horizontal="center" wrapText="1"/>
    </xf>
    <xf numFmtId="0" fontId="14" fillId="2" borderId="2" xfId="2" applyNumberFormat="1" applyFont="1" applyFill="1" applyBorder="1" applyAlignment="1" applyProtection="1">
      <alignment horizontal="center"/>
    </xf>
    <xf numFmtId="49" fontId="14" fillId="2" borderId="2" xfId="2" applyNumberFormat="1" applyFont="1" applyFill="1" applyBorder="1" applyAlignment="1" applyProtection="1">
      <alignment horizontal="center"/>
    </xf>
    <xf numFmtId="0" fontId="17" fillId="2" borderId="2" xfId="1" applyNumberFormat="1" applyFont="1" applyFill="1" applyBorder="1" applyAlignment="1" applyProtection="1"/>
    <xf numFmtId="0" fontId="12" fillId="2" borderId="0" xfId="2" applyNumberFormat="1" applyFont="1" applyFill="1" applyBorder="1" applyAlignment="1" applyProtection="1">
      <alignment horizontal="center"/>
    </xf>
    <xf numFmtId="49" fontId="18" fillId="2" borderId="2" xfId="2" applyNumberFormat="1" applyFont="1" applyFill="1" applyBorder="1" applyAlignment="1" applyProtection="1">
      <alignment horizontal="center"/>
    </xf>
    <xf numFmtId="0" fontId="15" fillId="2" borderId="2" xfId="2" applyNumberFormat="1" applyFont="1" applyFill="1" applyBorder="1" applyAlignment="1" applyProtection="1">
      <alignment horizontal="left" vertical="center"/>
    </xf>
    <xf numFmtId="49" fontId="18" fillId="2" borderId="2" xfId="2" applyNumberFormat="1" applyFont="1" applyFill="1" applyBorder="1" applyAlignment="1" applyProtection="1">
      <alignment horizontal="center" wrapText="1"/>
    </xf>
    <xf numFmtId="0" fontId="18" fillId="2" borderId="2" xfId="2" applyNumberFormat="1" applyFont="1" applyFill="1" applyBorder="1" applyAlignment="1" applyProtection="1">
      <alignment horizontal="center" wrapText="1"/>
    </xf>
    <xf numFmtId="49" fontId="19" fillId="2" borderId="0" xfId="2" applyNumberFormat="1" applyFont="1" applyFill="1" applyBorder="1" applyAlignment="1" applyProtection="1"/>
    <xf numFmtId="0" fontId="13" fillId="2" borderId="2" xfId="2" applyNumberFormat="1" applyFont="1" applyFill="1" applyBorder="1" applyAlignment="1" applyProtection="1">
      <alignment horizontal="center" wrapText="1"/>
    </xf>
    <xf numFmtId="0" fontId="20" fillId="2" borderId="0" xfId="2" applyNumberFormat="1" applyFont="1" applyFill="1" applyBorder="1" applyAlignment="1" applyProtection="1"/>
    <xf numFmtId="0" fontId="21" fillId="2" borderId="0" xfId="2" applyNumberFormat="1" applyFont="1" applyFill="1" applyBorder="1" applyAlignment="1" applyProtection="1"/>
    <xf numFmtId="0" fontId="15" fillId="2" borderId="0" xfId="2" applyNumberFormat="1" applyFont="1" applyFill="1" applyBorder="1" applyAlignment="1" applyProtection="1">
      <alignment horizontal="center"/>
    </xf>
    <xf numFmtId="0" fontId="12" fillId="2" borderId="0" xfId="2" applyNumberFormat="1" applyFont="1" applyFill="1" applyBorder="1" applyAlignment="1" applyProtection="1"/>
    <xf numFmtId="164" fontId="7" fillId="2" borderId="0" xfId="2" applyNumberFormat="1" applyFont="1" applyFill="1" applyBorder="1" applyAlignment="1" applyProtection="1">
      <alignment horizontal="center"/>
    </xf>
    <xf numFmtId="0" fontId="7" fillId="2" borderId="0" xfId="2" applyNumberFormat="1" applyFont="1" applyFill="1" applyBorder="1" applyAlignment="1" applyProtection="1">
      <alignment horizontal="center"/>
    </xf>
    <xf numFmtId="0" fontId="10" fillId="2" borderId="0" xfId="2" applyNumberFormat="1" applyFont="1" applyFill="1" applyBorder="1" applyAlignment="1" applyProtection="1">
      <alignment horizontal="center"/>
    </xf>
    <xf numFmtId="0" fontId="11" fillId="2" borderId="0" xfId="2" applyNumberFormat="1" applyFont="1" applyFill="1" applyBorder="1" applyAlignment="1" applyProtection="1">
      <alignment horizontal="left"/>
    </xf>
    <xf numFmtId="0" fontId="25" fillId="2" borderId="0" xfId="2" applyNumberFormat="1" applyFont="1" applyFill="1" applyBorder="1" applyAlignment="1" applyProtection="1"/>
    <xf numFmtId="0" fontId="8" fillId="2" borderId="0" xfId="2" applyNumberFormat="1" applyFont="1" applyFill="1" applyBorder="1" applyAlignment="1" applyProtection="1">
      <alignment horizontal="center"/>
    </xf>
    <xf numFmtId="0" fontId="26" fillId="2" borderId="0" xfId="2" applyNumberFormat="1" applyFont="1" applyFill="1" applyBorder="1" applyAlignment="1" applyProtection="1">
      <alignment horizontal="center"/>
    </xf>
    <xf numFmtId="0" fontId="27" fillId="2" borderId="0" xfId="2" applyNumberFormat="1" applyFont="1" applyFill="1" applyBorder="1" applyAlignment="1" applyProtection="1"/>
    <xf numFmtId="0" fontId="28" fillId="2" borderId="0" xfId="2" applyNumberFormat="1" applyFont="1" applyFill="1" applyBorder="1" applyAlignment="1" applyProtection="1">
      <alignment horizontal="center"/>
    </xf>
    <xf numFmtId="0" fontId="28" fillId="2" borderId="0" xfId="2" applyNumberFormat="1" applyFont="1" applyFill="1" applyBorder="1" applyAlignment="1" applyProtection="1"/>
    <xf numFmtId="0" fontId="11" fillId="2" borderId="0" xfId="2" applyNumberFormat="1" applyFont="1" applyFill="1" applyBorder="1" applyAlignment="1" applyProtection="1">
      <alignment horizontal="center"/>
    </xf>
    <xf numFmtId="0" fontId="1" fillId="2" borderId="1" xfId="2" applyNumberFormat="1" applyFont="1" applyFill="1" applyBorder="1" applyAlignment="1" applyProtection="1"/>
    <xf numFmtId="0" fontId="1" fillId="2" borderId="4" xfId="2" applyNumberFormat="1" applyFont="1" applyFill="1" applyBorder="1" applyAlignment="1" applyProtection="1"/>
    <xf numFmtId="0" fontId="15" fillId="2" borderId="1" xfId="2" applyNumberFormat="1" applyFont="1" applyFill="1" applyBorder="1" applyAlignment="1" applyProtection="1">
      <alignment horizontal="center"/>
    </xf>
    <xf numFmtId="0" fontId="15" fillId="2" borderId="1" xfId="2" applyNumberFormat="1" applyFont="1" applyFill="1" applyBorder="1" applyAlignment="1" applyProtection="1"/>
    <xf numFmtId="0" fontId="11" fillId="2" borderId="1" xfId="2" applyNumberFormat="1" applyFont="1" applyFill="1" applyBorder="1" applyAlignment="1" applyProtection="1">
      <alignment horizontal="center"/>
    </xf>
    <xf numFmtId="0" fontId="26" fillId="2" borderId="4" xfId="2" applyNumberFormat="1" applyFont="1" applyFill="1" applyBorder="1" applyAlignment="1" applyProtection="1">
      <alignment horizontal="center"/>
    </xf>
    <xf numFmtId="0" fontId="26" fillId="2" borderId="1" xfId="2" applyNumberFormat="1" applyFont="1" applyFill="1" applyBorder="1" applyAlignment="1" applyProtection="1">
      <alignment horizontal="center"/>
    </xf>
    <xf numFmtId="0" fontId="29" fillId="2" borderId="1" xfId="2" applyNumberFormat="1" applyFont="1" applyFill="1" applyBorder="1" applyAlignment="1" applyProtection="1">
      <alignment horizontal="center"/>
    </xf>
    <xf numFmtId="0" fontId="30" fillId="2" borderId="1" xfId="2" applyNumberFormat="1" applyFont="1" applyFill="1" applyBorder="1" applyAlignment="1" applyProtection="1">
      <alignment horizontal="center"/>
    </xf>
    <xf numFmtId="164" fontId="7" fillId="2" borderId="1" xfId="2" applyNumberFormat="1" applyFont="1" applyFill="1" applyBorder="1" applyAlignment="1" applyProtection="1">
      <alignment horizontal="center"/>
    </xf>
    <xf numFmtId="0" fontId="7" fillId="2" borderId="1" xfId="2" applyNumberFormat="1" applyFont="1" applyFill="1" applyBorder="1" applyAlignment="1" applyProtection="1">
      <alignment horizontal="center"/>
    </xf>
    <xf numFmtId="0" fontId="8" fillId="2" borderId="1" xfId="2" applyNumberFormat="1" applyFont="1" applyFill="1" applyBorder="1" applyAlignment="1" applyProtection="1">
      <alignment horizontal="center"/>
    </xf>
    <xf numFmtId="0" fontId="11" fillId="2" borderId="1" xfId="2" applyNumberFormat="1" applyFont="1" applyFill="1" applyBorder="1" applyAlignment="1" applyProtection="1">
      <alignment horizontal="left"/>
    </xf>
    <xf numFmtId="0" fontId="10" fillId="2" borderId="1" xfId="2" applyNumberFormat="1" applyFont="1" applyFill="1" applyBorder="1" applyAlignment="1" applyProtection="1">
      <alignment horizontal="center"/>
    </xf>
    <xf numFmtId="0" fontId="28" fillId="2" borderId="5" xfId="2" applyNumberFormat="1" applyFont="1" applyFill="1" applyBorder="1" applyAlignment="1" applyProtection="1">
      <alignment horizontal="center"/>
    </xf>
    <xf numFmtId="0" fontId="28" fillId="2" borderId="1" xfId="2" applyNumberFormat="1" applyFont="1" applyFill="1" applyBorder="1" applyAlignment="1" applyProtection="1"/>
    <xf numFmtId="0" fontId="1" fillId="2" borderId="6" xfId="2" applyNumberFormat="1" applyFont="1" applyFill="1" applyBorder="1" applyAlignment="1" applyProtection="1"/>
    <xf numFmtId="0" fontId="7" fillId="2" borderId="7" xfId="2" applyNumberFormat="1" applyFont="1" applyFill="1" applyBorder="1" applyAlignment="1" applyProtection="1">
      <alignment horizontal="center"/>
    </xf>
    <xf numFmtId="0" fontId="28" fillId="2" borderId="1" xfId="2" applyNumberFormat="1" applyFont="1" applyFill="1" applyBorder="1" applyAlignment="1" applyProtection="1">
      <alignment horizontal="center"/>
    </xf>
    <xf numFmtId="0" fontId="9" fillId="2" borderId="1" xfId="2" applyNumberFormat="1" applyFont="1" applyFill="1" applyBorder="1" applyAlignment="1" applyProtection="1"/>
    <xf numFmtId="0" fontId="7" fillId="2" borderId="1" xfId="2" applyNumberFormat="1" applyFont="1" applyFill="1" applyBorder="1" applyAlignment="1" applyProtection="1">
      <alignment horizontal="center"/>
    </xf>
    <xf numFmtId="49" fontId="2" fillId="2" borderId="0" xfId="2" applyNumberFormat="1" applyFont="1" applyFill="1" applyBorder="1" applyAlignment="1" applyProtection="1">
      <alignment horizontal="center"/>
    </xf>
    <xf numFmtId="49" fontId="3" fillId="2" borderId="0" xfId="2" applyNumberFormat="1" applyFont="1" applyFill="1" applyBorder="1" applyAlignment="1" applyProtection="1">
      <alignment horizontal="center" vertical="center"/>
    </xf>
    <xf numFmtId="49" fontId="4" fillId="2" borderId="1" xfId="2" applyNumberFormat="1" applyFont="1" applyFill="1" applyBorder="1" applyAlignment="1" applyProtection="1">
      <alignment horizontal="center" vertical="center"/>
    </xf>
    <xf numFmtId="49" fontId="5" fillId="2" borderId="2" xfId="2" applyNumberFormat="1" applyFont="1" applyFill="1" applyBorder="1" applyAlignment="1" applyProtection="1">
      <alignment horizontal="left" vertical="center"/>
    </xf>
    <xf numFmtId="49" fontId="7" fillId="2" borderId="2" xfId="2" applyNumberFormat="1" applyFont="1" applyFill="1" applyBorder="1" applyAlignment="1" applyProtection="1">
      <alignment horizontal="center"/>
    </xf>
    <xf numFmtId="0" fontId="7" fillId="2" borderId="3" xfId="2" applyNumberFormat="1" applyFont="1" applyFill="1" applyBorder="1" applyAlignment="1" applyProtection="1">
      <alignment horizontal="center"/>
    </xf>
    <xf numFmtId="0" fontId="22" fillId="2" borderId="1" xfId="2" applyNumberFormat="1" applyFont="1" applyFill="1" applyBorder="1" applyAlignment="1" applyProtection="1">
      <alignment horizontal="center" vertical="center"/>
    </xf>
    <xf numFmtId="49" fontId="23" fillId="2" borderId="1" xfId="2" applyNumberFormat="1" applyFont="1" applyFill="1" applyBorder="1" applyAlignment="1" applyProtection="1">
      <alignment horizontal="center" vertical="center"/>
    </xf>
    <xf numFmtId="0" fontId="24" fillId="2" borderId="1" xfId="2" applyNumberFormat="1" applyFont="1" applyFill="1" applyBorder="1" applyAlignment="1" applyProtection="1">
      <alignment horizontal="center" vertical="center"/>
    </xf>
    <xf numFmtId="0" fontId="3" fillId="2" borderId="1" xfId="2" applyNumberFormat="1" applyFont="1" applyFill="1" applyBorder="1" applyAlignment="1" applyProtection="1">
      <alignment horizontal="center"/>
    </xf>
  </cellXfs>
  <cellStyles count="3">
    <cellStyle name="Excel Built-in Normal" xfId="2" xr:uid="{CFB5C253-910E-4577-83CF-034270AE4455}"/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647700</xdr:colOff>
      <xdr:row>1</xdr:row>
      <xdr:rowOff>106680</xdr:rowOff>
    </xdr:from>
    <xdr:to>
      <xdr:col>8</xdr:col>
      <xdr:colOff>2674620</xdr:colOff>
      <xdr:row>4</xdr:row>
      <xdr:rowOff>396240</xdr:rowOff>
    </xdr:to>
    <xdr:pic>
      <xdr:nvPicPr>
        <xdr:cNvPr id="2" name="image.pdf">
          <a:extLst>
            <a:ext uri="{FF2B5EF4-FFF2-40B4-BE49-F238E27FC236}">
              <a16:creationId xmlns:a16="http://schemas.microsoft.com/office/drawing/2014/main" id="{96020BF4-776C-42BA-B459-3EC89943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0540" y="281940"/>
          <a:ext cx="1729740" cy="11734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68580</xdr:colOff>
      <xdr:row>0</xdr:row>
      <xdr:rowOff>144780</xdr:rowOff>
    </xdr:from>
    <xdr:to>
      <xdr:col>2</xdr:col>
      <xdr:colOff>1059180</xdr:colOff>
      <xdr:row>4</xdr:row>
      <xdr:rowOff>381000</xdr:rowOff>
    </xdr:to>
    <xdr:pic>
      <xdr:nvPicPr>
        <xdr:cNvPr id="3" name="image.png">
          <a:extLst>
            <a:ext uri="{FF2B5EF4-FFF2-40B4-BE49-F238E27FC236}">
              <a16:creationId xmlns:a16="http://schemas.microsoft.com/office/drawing/2014/main" id="{53979211-74BD-4D02-A298-E984C42EE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" y="144780"/>
          <a:ext cx="2049780" cy="12954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iste%20Globale%20Sorties-Edition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3">
          <cell r="C3">
            <v>1</v>
          </cell>
          <cell r="D3" t="str">
            <v>O-S</v>
          </cell>
          <cell r="E3" t="str">
            <v>La Force/ Cunèges/ Flaugeac/ Bridoire/ Monbazillac</v>
          </cell>
          <cell r="F3">
            <v>49</v>
          </cell>
          <cell r="G3">
            <v>1</v>
          </cell>
          <cell r="H3">
            <v>450</v>
          </cell>
          <cell r="I3">
            <v>12362490</v>
          </cell>
        </row>
        <row r="4">
          <cell r="C4">
            <v>2</v>
          </cell>
          <cell r="D4" t="str">
            <v>O-N</v>
          </cell>
          <cell r="E4" t="str">
            <v>La Force/ Ginestet/ Roquépine/ Bosset/ Fraisse/ Peymilou</v>
          </cell>
          <cell r="F4">
            <v>55</v>
          </cell>
          <cell r="G4">
            <v>2</v>
          </cell>
          <cell r="H4">
            <v>520</v>
          </cell>
          <cell r="I4">
            <v>12362529</v>
          </cell>
        </row>
        <row r="5">
          <cell r="C5">
            <v>3</v>
          </cell>
          <cell r="D5" t="str">
            <v>O</v>
          </cell>
          <cell r="E5" t="str">
            <v>Prigonrieux/ Le Fleix/ Ste-Foy-La-Grande/ St-Philippe-du-Seignal</v>
          </cell>
          <cell r="F5">
            <v>62</v>
          </cell>
          <cell r="G5">
            <v>1</v>
          </cell>
          <cell r="H5">
            <v>260</v>
          </cell>
          <cell r="I5">
            <v>9394784</v>
          </cell>
        </row>
        <row r="6">
          <cell r="C6">
            <v>4</v>
          </cell>
          <cell r="D6" t="str">
            <v>O-N</v>
          </cell>
          <cell r="E6" t="str">
            <v>Prigonrieux/ Le FLeix/ St-Géry/ Bosset/ Peymilou</v>
          </cell>
          <cell r="F6">
            <v>58</v>
          </cell>
          <cell r="G6">
            <v>1</v>
          </cell>
          <cell r="H6">
            <v>375</v>
          </cell>
          <cell r="I6">
            <v>12362564</v>
          </cell>
        </row>
        <row r="7">
          <cell r="C7">
            <v>5</v>
          </cell>
          <cell r="D7" t="str">
            <v>N</v>
          </cell>
          <cell r="E7" t="str">
            <v>Lamonzie-Montastruc/St-Georges-de-Montclard/ Clermont-de-Beauregard/ Liorac-sur-Louyre</v>
          </cell>
          <cell r="F7">
            <v>59</v>
          </cell>
          <cell r="G7">
            <v>2</v>
          </cell>
          <cell r="H7">
            <v>580</v>
          </cell>
          <cell r="I7">
            <v>12362627</v>
          </cell>
        </row>
        <row r="8">
          <cell r="C8">
            <v>6</v>
          </cell>
          <cell r="D8" t="str">
            <v>S</v>
          </cell>
          <cell r="E8" t="str">
            <v>Monbazillac/ Bouniagues/ Issigeac/ St-Aubin-de-Lanquais</v>
          </cell>
          <cell r="F8">
            <v>62</v>
          </cell>
          <cell r="G8">
            <v>2</v>
          </cell>
          <cell r="H8">
            <v>560</v>
          </cell>
          <cell r="I8">
            <v>10787914</v>
          </cell>
        </row>
        <row r="9">
          <cell r="C9" t="str">
            <v>6bis</v>
          </cell>
          <cell r="D9" t="str">
            <v>S</v>
          </cell>
          <cell r="E9" t="str">
            <v>St-Aubin-de-Lanquais/ Issigeac/ Bouniagues/ Monbazillac</v>
          </cell>
          <cell r="F9">
            <v>61</v>
          </cell>
          <cell r="G9">
            <v>2</v>
          </cell>
          <cell r="H9">
            <v>544</v>
          </cell>
          <cell r="I9">
            <v>9479743</v>
          </cell>
        </row>
        <row r="10">
          <cell r="C10">
            <v>7</v>
          </cell>
          <cell r="D10" t="str">
            <v>N</v>
          </cell>
          <cell r="E10" t="str">
            <v>Pombonne/ Villamblard/ St-Jean-d'Estissac/ Issac/ Bosset/ Lunas</v>
          </cell>
          <cell r="F10">
            <v>62.5</v>
          </cell>
          <cell r="G10">
            <v>3</v>
          </cell>
          <cell r="H10">
            <v>730</v>
          </cell>
          <cell r="I10">
            <v>12385003</v>
          </cell>
        </row>
        <row r="11">
          <cell r="C11" t="str">
            <v>7A GP</v>
          </cell>
          <cell r="D11" t="str">
            <v>E</v>
          </cell>
          <cell r="E11" t="str">
            <v>Cours de Pile St Germain  Couze Lalinde Sauveboeuf Mauzac Varennes</v>
          </cell>
          <cell r="F11">
            <v>63</v>
          </cell>
          <cell r="G11">
            <v>1</v>
          </cell>
          <cell r="H11">
            <v>157</v>
          </cell>
          <cell r="I11">
            <v>10763084</v>
          </cell>
        </row>
        <row r="12">
          <cell r="C12" t="str">
            <v>7A PP</v>
          </cell>
          <cell r="D12" t="str">
            <v>E</v>
          </cell>
          <cell r="E12" t="str">
            <v>Cours de Pile St Germain  Couze Lalinde Sauveboeuf Varennes</v>
          </cell>
          <cell r="F12">
            <v>44</v>
          </cell>
          <cell r="G12">
            <v>1</v>
          </cell>
          <cell r="H12">
            <v>155</v>
          </cell>
          <cell r="I12">
            <v>10763143</v>
          </cell>
        </row>
        <row r="13">
          <cell r="C13" t="str">
            <v>8GP</v>
          </cell>
          <cell r="D13" t="str">
            <v>N</v>
          </cell>
          <cell r="E13" t="str">
            <v>Maurens/ Gammareix/ Bourgnac**/ St-Séverin-d'Estissac/ Villamblard</v>
          </cell>
          <cell r="F13">
            <v>66</v>
          </cell>
          <cell r="G13">
            <v>3</v>
          </cell>
          <cell r="H13">
            <v>750</v>
          </cell>
          <cell r="I13">
            <v>12444027</v>
          </cell>
        </row>
        <row r="14">
          <cell r="C14" t="str">
            <v>8PP</v>
          </cell>
          <cell r="D14" t="str">
            <v>N</v>
          </cell>
          <cell r="E14" t="str">
            <v>Maurens/ Gammareix/ Issac/ St-Séverin-d'Estissac/ Villamblard</v>
          </cell>
          <cell r="F14">
            <v>57.5</v>
          </cell>
          <cell r="G14">
            <v>3</v>
          </cell>
          <cell r="H14">
            <v>580</v>
          </cell>
          <cell r="I14">
            <v>12444115</v>
          </cell>
        </row>
        <row r="15">
          <cell r="C15">
            <v>9</v>
          </cell>
          <cell r="D15" t="str">
            <v>S</v>
          </cell>
          <cell r="E15" t="str">
            <v>Monbazillac/ Bridoire/ St-Capraise-d'Eymet/ Issigeac/ Verdon</v>
          </cell>
          <cell r="F15">
            <v>68</v>
          </cell>
          <cell r="G15">
            <v>2</v>
          </cell>
          <cell r="H15">
            <v>650</v>
          </cell>
          <cell r="I15">
            <v>12444417</v>
          </cell>
        </row>
        <row r="16">
          <cell r="C16">
            <v>10</v>
          </cell>
          <cell r="D16" t="str">
            <v>S</v>
          </cell>
          <cell r="E16" t="str">
            <v>La Ferrière/ St-Philippe-du-Seignal/ Puyguilèm/ Fonroque/ Bridoire/ Monbazillac</v>
          </cell>
          <cell r="F16">
            <v>67</v>
          </cell>
          <cell r="G16">
            <v>2</v>
          </cell>
          <cell r="H16">
            <v>540</v>
          </cell>
          <cell r="I16">
            <v>9392088</v>
          </cell>
        </row>
        <row r="17">
          <cell r="C17">
            <v>11</v>
          </cell>
          <cell r="D17" t="str">
            <v>S-E</v>
          </cell>
          <cell r="E17" t="str">
            <v>Monbazillac/ Bouniagues/ Monsaguel/ Issigeac/ Lanquais/ Cause-de-Clérans/ Liorac-sur-Lo</v>
          </cell>
          <cell r="F17">
            <v>70</v>
          </cell>
          <cell r="G17">
            <v>2</v>
          </cell>
          <cell r="H17">
            <v>750</v>
          </cell>
          <cell r="I17">
            <v>10307825</v>
          </cell>
        </row>
        <row r="18">
          <cell r="C18" t="str">
            <v>11bis</v>
          </cell>
          <cell r="D18" t="str">
            <v>E-S</v>
          </cell>
          <cell r="E18" t="str">
            <v>Liorac-sur-L/ Cause-de-Clérans/ Lanquais / Issigeac/ Monsaguel/ Bouniagues/ Monbazillac</v>
          </cell>
          <cell r="F18">
            <v>69</v>
          </cell>
          <cell r="G18">
            <v>2</v>
          </cell>
          <cell r="H18">
            <v>642</v>
          </cell>
          <cell r="I18">
            <v>10793178</v>
          </cell>
        </row>
        <row r="19">
          <cell r="C19" t="str">
            <v>12 GP</v>
          </cell>
          <cell r="D19" t="str">
            <v>O-S-E</v>
          </cell>
          <cell r="E19" t="str">
            <v>La Ferrière/ Cunèges/ Flaugeac/ Bouniagues/ Poujols/ Monmadalès/ Faux/ Cours-de-Pile</v>
          </cell>
          <cell r="F19">
            <v>73</v>
          </cell>
          <cell r="G19">
            <v>3</v>
          </cell>
          <cell r="H19">
            <v>600</v>
          </cell>
          <cell r="I19">
            <v>9392340</v>
          </cell>
        </row>
        <row r="20">
          <cell r="C20" t="str">
            <v>12 PP</v>
          </cell>
          <cell r="D20" t="str">
            <v>O-S-E</v>
          </cell>
          <cell r="E20" t="str">
            <v>La Ferrière/ Cunèges/ Flaugeac/ Bouniagues/ Poujols/ Monmadalès/ Faux/ Cours-de-Pile</v>
          </cell>
          <cell r="F20">
            <v>67</v>
          </cell>
          <cell r="G20">
            <v>3</v>
          </cell>
          <cell r="H20">
            <v>580</v>
          </cell>
          <cell r="I20">
            <v>18583514</v>
          </cell>
        </row>
        <row r="21">
          <cell r="C21" t="str">
            <v>12bis</v>
          </cell>
          <cell r="D21" t="str">
            <v>E-S-O</v>
          </cell>
          <cell r="E21" t="str">
            <v>Cours de Pile Faux Monmadales Bouniagues Flaugeac Sigoules Cuneges La Ferriere</v>
          </cell>
          <cell r="F21">
            <v>73</v>
          </cell>
          <cell r="G21">
            <v>3</v>
          </cell>
          <cell r="H21">
            <v>600</v>
          </cell>
          <cell r="I21">
            <v>12371366</v>
          </cell>
        </row>
        <row r="22">
          <cell r="C22">
            <v>13</v>
          </cell>
          <cell r="D22" t="str">
            <v>S</v>
          </cell>
          <cell r="E22" t="str">
            <v>Monbazillac/ Sadillac/ Lauzun/ St-Nazaire/ Falgueyrat/ Bouniagues/ Monbazillac</v>
          </cell>
          <cell r="F22">
            <v>66.5</v>
          </cell>
          <cell r="G22" t="str">
            <v>3+</v>
          </cell>
          <cell r="H22">
            <v>790</v>
          </cell>
          <cell r="I22">
            <v>12371546</v>
          </cell>
        </row>
        <row r="23">
          <cell r="C23">
            <v>14</v>
          </cell>
          <cell r="D23" t="str">
            <v>O-N</v>
          </cell>
          <cell r="E23" t="str">
            <v>Prigonrieux/ Bourg d'Abren/ Monfaucon/ St-Géraud/ Fraisse/ Lunas/ Ginestet</v>
          </cell>
          <cell r="F23">
            <v>67</v>
          </cell>
          <cell r="G23">
            <v>3</v>
          </cell>
          <cell r="H23">
            <v>650</v>
          </cell>
          <cell r="I23">
            <v>12374236</v>
          </cell>
        </row>
        <row r="24">
          <cell r="C24">
            <v>15</v>
          </cell>
          <cell r="D24" t="str">
            <v>O-S-E</v>
          </cell>
          <cell r="E24" t="str">
            <v xml:space="preserve">Le Fleix/ St-Philippe-du-Seignal/ Couture/ Lestang/ Monbos/ Cunèges/ La Ferrière  </v>
          </cell>
          <cell r="F24">
            <v>77.5</v>
          </cell>
          <cell r="G24">
            <v>2</v>
          </cell>
          <cell r="H24">
            <v>410</v>
          </cell>
          <cell r="I24">
            <v>9394738</v>
          </cell>
        </row>
        <row r="25">
          <cell r="C25" t="str">
            <v>15bis</v>
          </cell>
          <cell r="D25" t="str">
            <v>O-S-E</v>
          </cell>
          <cell r="E25" t="str">
            <v>La Ferrière/ Cunèges/ Monbos/ Lestang/ Couture/ St-Philippe-du-Seignal/ Le Fleix</v>
          </cell>
          <cell r="F25">
            <v>77.5</v>
          </cell>
          <cell r="G25">
            <v>2</v>
          </cell>
          <cell r="H25">
            <v>470</v>
          </cell>
          <cell r="I25">
            <v>10551862</v>
          </cell>
        </row>
        <row r="26">
          <cell r="C26" t="str">
            <v>15A</v>
          </cell>
          <cell r="D26" t="str">
            <v>E-O-S</v>
          </cell>
          <cell r="E26" t="str">
            <v>Couze Sauveboeuf St Laurent des B.Clermont de B. Lamonzie M.</v>
          </cell>
          <cell r="F26">
            <v>75.8</v>
          </cell>
          <cell r="G26">
            <v>2</v>
          </cell>
          <cell r="H26">
            <v>630</v>
          </cell>
          <cell r="I26">
            <v>9941085</v>
          </cell>
        </row>
        <row r="27">
          <cell r="C27" t="str">
            <v>15Abis</v>
          </cell>
          <cell r="D27" t="str">
            <v>N-E-O</v>
          </cell>
          <cell r="E27" t="str">
            <v>Lamonzie-Mon./ Clermont-de-Beauregard/ St-Laurent-des-Bàtons-/ Lol/ Sauveboeuf/ Couze et St Front</v>
          </cell>
          <cell r="F27">
            <v>75.2</v>
          </cell>
          <cell r="G27">
            <v>2</v>
          </cell>
          <cell r="H27">
            <v>630</v>
          </cell>
          <cell r="I27">
            <v>9401919</v>
          </cell>
        </row>
        <row r="28">
          <cell r="C28">
            <v>16</v>
          </cell>
          <cell r="D28" t="str">
            <v>N-O</v>
          </cell>
          <cell r="E28" t="str">
            <v xml:space="preserve">Pombonne/ St-Jean-d'Eyraud/ Lunas/ Bosset/ Fraisse/ Monfaucon/ Le Fleix </v>
          </cell>
          <cell r="F28">
            <v>70.2</v>
          </cell>
          <cell r="G28">
            <v>3</v>
          </cell>
          <cell r="H28">
            <v>620</v>
          </cell>
          <cell r="I28">
            <v>9951507</v>
          </cell>
        </row>
        <row r="29">
          <cell r="C29" t="str">
            <v>16 bis</v>
          </cell>
          <cell r="D29" t="str">
            <v>N-O</v>
          </cell>
          <cell r="E29" t="str">
            <v>Le Fleix / Monfaucon / Fraisse / Bosset / Lunas / St Jean d'Eyraud / Pombonne</v>
          </cell>
          <cell r="F29">
            <v>70.7</v>
          </cell>
          <cell r="G29">
            <v>3</v>
          </cell>
          <cell r="H29">
            <v>520</v>
          </cell>
          <cell r="I29">
            <v>10793281</v>
          </cell>
        </row>
        <row r="30">
          <cell r="C30" t="str">
            <v>16A</v>
          </cell>
          <cell r="D30" t="str">
            <v>E-N</v>
          </cell>
          <cell r="E30" t="str">
            <v>St-Sauveur/ Tuilières/ Cause-de-/ Sauveboeuf/ Ste-Foy-de-/ St-Félix-de-/ Les Pélissous</v>
          </cell>
          <cell r="F30">
            <v>79</v>
          </cell>
          <cell r="G30">
            <v>3</v>
          </cell>
          <cell r="H30">
            <v>1000</v>
          </cell>
          <cell r="I30">
            <v>12460026</v>
          </cell>
        </row>
        <row r="31">
          <cell r="C31" t="str">
            <v>16Abis</v>
          </cell>
          <cell r="D31" t="str">
            <v>N-E</v>
          </cell>
          <cell r="E31" t="str">
            <v>Les Pélissous/ St-Félix-de-/ Ste-Foy-de-/ Sauveboeuf/ Cause-de-/ Tuilières/ St-Sauveur</v>
          </cell>
          <cell r="F31">
            <v>78.5</v>
          </cell>
          <cell r="G31">
            <v>3</v>
          </cell>
          <cell r="H31">
            <v>980</v>
          </cell>
          <cell r="I31">
            <v>12460495</v>
          </cell>
        </row>
        <row r="32">
          <cell r="C32" t="str">
            <v>17 GP</v>
          </cell>
          <cell r="D32" t="str">
            <v>N-E-O</v>
          </cell>
          <cell r="E32" t="str">
            <v>Beleymas/ Beauregard-et-Bassac/ St Maurice***/St-Foix de Longas**/ Lalinde/ ST Germain et Mons</v>
          </cell>
          <cell r="F32">
            <v>89</v>
          </cell>
          <cell r="G32">
            <v>3</v>
          </cell>
          <cell r="H32">
            <v>800</v>
          </cell>
          <cell r="I32">
            <v>12385452</v>
          </cell>
        </row>
        <row r="33">
          <cell r="C33" t="str">
            <v>17 PP</v>
          </cell>
          <cell r="D33" t="str">
            <v>N-E-O</v>
          </cell>
          <cell r="E33" t="str">
            <v>Beleymas/ Beauregard-et-Bassac/ St Maurice***/St-Foix de Longas**/ Lalinde/ ST Germain et Mons</v>
          </cell>
          <cell r="F33">
            <v>75.599999999999994</v>
          </cell>
          <cell r="G33">
            <v>3</v>
          </cell>
          <cell r="H33">
            <v>735</v>
          </cell>
          <cell r="I33">
            <v>19244272</v>
          </cell>
        </row>
        <row r="34">
          <cell r="C34" t="str">
            <v>17 PPP</v>
          </cell>
          <cell r="D34" t="str">
            <v>N-E-O</v>
          </cell>
          <cell r="E34" t="str">
            <v>Beleymas/ Beauregard-et-Bassac/ St Maurice***/St-Foix de Longas**/ Lalinde/ ST Germain et Mons</v>
          </cell>
          <cell r="F34">
            <v>67</v>
          </cell>
          <cell r="G34">
            <v>3</v>
          </cell>
          <cell r="H34">
            <v>700</v>
          </cell>
          <cell r="I34">
            <v>22759321</v>
          </cell>
        </row>
        <row r="35">
          <cell r="C35" t="str">
            <v>17bis</v>
          </cell>
          <cell r="D35" t="str">
            <v>E-N-O</v>
          </cell>
          <cell r="E35" t="str">
            <v>Lalinde/ St-Laurent-des/ St-Amand-de-/ Beauregard-et-Bassac/ Beleymas</v>
          </cell>
          <cell r="F35">
            <v>88</v>
          </cell>
          <cell r="G35">
            <v>3</v>
          </cell>
          <cell r="H35">
            <v>800</v>
          </cell>
          <cell r="I35">
            <v>12385552</v>
          </cell>
        </row>
        <row r="36">
          <cell r="C36">
            <v>18</v>
          </cell>
          <cell r="D36" t="str">
            <v>E-S</v>
          </cell>
          <cell r="E36" t="str">
            <v>St-Germain-et-Mons/ St-Aubin-de-Lanquais/ Castillonnès/ Falgueyrat/ Sadillac</v>
          </cell>
          <cell r="F36">
            <v>71</v>
          </cell>
          <cell r="G36" t="str">
            <v>3+</v>
          </cell>
          <cell r="H36">
            <v>680</v>
          </cell>
          <cell r="I36">
            <v>10182279</v>
          </cell>
        </row>
        <row r="37">
          <cell r="C37" t="str">
            <v>18bis</v>
          </cell>
          <cell r="D37" t="str">
            <v>E</v>
          </cell>
          <cell r="E37" t="str">
            <v xml:space="preserve">Falgueyrat/ Castillonnès/ Montaut/ St-Aubin-de-Lanquais/ St-Germain  </v>
          </cell>
          <cell r="F37">
            <v>73.400000000000006</v>
          </cell>
          <cell r="G37" t="str">
            <v>3+</v>
          </cell>
          <cell r="H37">
            <v>680</v>
          </cell>
          <cell r="I37">
            <v>12470675</v>
          </cell>
        </row>
        <row r="38">
          <cell r="C38" t="str">
            <v>18A GP</v>
          </cell>
          <cell r="D38" t="str">
            <v>O-S</v>
          </cell>
          <cell r="E38" t="str">
            <v>La Ferrière/ St-Philippe-/Pineuilh/ Riocaud/ Les Lèves-et-Thouméragues/Sigoulès</v>
          </cell>
          <cell r="F38">
            <v>78</v>
          </cell>
          <cell r="G38">
            <v>2</v>
          </cell>
          <cell r="H38">
            <v>615</v>
          </cell>
          <cell r="I38">
            <v>9523655</v>
          </cell>
        </row>
        <row r="39">
          <cell r="C39" t="str">
            <v>18A PP</v>
          </cell>
          <cell r="D39" t="str">
            <v>O-S</v>
          </cell>
          <cell r="E39" t="str">
            <v>La Ferrière/ St-Philippe-/Pineuilh/ Riocaud/ Les Lèves-et-Thouméragues/Sigoulès</v>
          </cell>
          <cell r="F39">
            <v>64</v>
          </cell>
          <cell r="G39">
            <v>2</v>
          </cell>
          <cell r="H39">
            <v>590</v>
          </cell>
          <cell r="I39">
            <v>19244024</v>
          </cell>
        </row>
        <row r="40">
          <cell r="C40" t="str">
            <v>19 GP</v>
          </cell>
          <cell r="D40" t="str">
            <v>O</v>
          </cell>
          <cell r="E40" t="str">
            <v>Prigonrieux Le Fleix Port Ste Foy** Les Réaux Pessac Pineuilh St Philippe La Ferriere St Laurent des V.</v>
          </cell>
          <cell r="F40">
            <v>84</v>
          </cell>
          <cell r="G40" t="str">
            <v>2</v>
          </cell>
          <cell r="H40">
            <v>430</v>
          </cell>
          <cell r="I40">
            <v>9464860</v>
          </cell>
        </row>
        <row r="41">
          <cell r="C41" t="str">
            <v>19 PP</v>
          </cell>
          <cell r="D41" t="str">
            <v>O</v>
          </cell>
          <cell r="E41" t="str">
            <v>Prigonrieux Le Fleix Port Ste Foy** Les Réaux Pessac Pineuilh St Philippe La Ferriere St Laurent des V.</v>
          </cell>
          <cell r="F41">
            <v>62</v>
          </cell>
          <cell r="G41" t="str">
            <v>1</v>
          </cell>
          <cell r="H41">
            <v>160</v>
          </cell>
          <cell r="I41">
            <v>9464815</v>
          </cell>
        </row>
        <row r="42">
          <cell r="C42" t="str">
            <v>20 GP</v>
          </cell>
          <cell r="D42" t="str">
            <v>E</v>
          </cell>
          <cell r="E42" t="str">
            <v>Cours de Pile/ St Germain/ Couze/ Lalinde/ Badefols/ Traly/ Trémolat**/ St Foy de Longas</v>
          </cell>
          <cell r="F42" t="str">
            <v>77*</v>
          </cell>
          <cell r="G42">
            <v>3</v>
          </cell>
          <cell r="H42">
            <v>550</v>
          </cell>
          <cell r="I42">
            <v>11141268</v>
          </cell>
        </row>
        <row r="43">
          <cell r="C43" t="str">
            <v>20 PP</v>
          </cell>
          <cell r="D43" t="str">
            <v>E</v>
          </cell>
          <cell r="E43" t="str">
            <v>Cours de Pile/ St Germain/ Couze/ Lalinde/ Badefols/ Traly/ Trémolat**/ St Foy de Longas</v>
          </cell>
          <cell r="F43">
            <v>74</v>
          </cell>
          <cell r="G43">
            <v>3</v>
          </cell>
          <cell r="H43">
            <v>595</v>
          </cell>
          <cell r="I43">
            <v>21550747</v>
          </cell>
        </row>
        <row r="44">
          <cell r="C44" t="str">
            <v>21 GP</v>
          </cell>
          <cell r="D44" t="str">
            <v>E-S</v>
          </cell>
          <cell r="E44" t="str">
            <v>Cours-de-Pile/ Verdon/ Faux/ Issigeac/ Falgueyrat/ Fonroque/ Sigoulès/ Cunèges</v>
          </cell>
          <cell r="F44">
            <v>79</v>
          </cell>
          <cell r="G44">
            <v>3</v>
          </cell>
          <cell r="H44">
            <v>700</v>
          </cell>
          <cell r="I44">
            <v>9401975</v>
          </cell>
        </row>
        <row r="45">
          <cell r="C45" t="str">
            <v>21 PP</v>
          </cell>
          <cell r="D45" t="str">
            <v>E-S</v>
          </cell>
          <cell r="E45" t="str">
            <v>Cours-de-Pile/ Verdon/ Faux/ Issigeac/ Falgueyrat/ Fonroque/ Sigoulès/ Cunèges</v>
          </cell>
          <cell r="F45">
            <v>71</v>
          </cell>
          <cell r="G45">
            <v>3</v>
          </cell>
          <cell r="H45">
            <v>585</v>
          </cell>
          <cell r="I45">
            <v>19285725</v>
          </cell>
        </row>
        <row r="46">
          <cell r="C46" t="str">
            <v>22 GP</v>
          </cell>
          <cell r="D46" t="str">
            <v>S</v>
          </cell>
          <cell r="E46" t="str">
            <v>Puyguilhem/Ste Eulalie-d'Eymet**/Eymet/Moustier/Saussignac/Gardonne/Prigonrieux</v>
          </cell>
          <cell r="F46">
            <v>85</v>
          </cell>
          <cell r="G46" t="str">
            <v>3</v>
          </cell>
          <cell r="H46">
            <v>820</v>
          </cell>
          <cell r="I46">
            <v>10811391</v>
          </cell>
        </row>
        <row r="47">
          <cell r="C47" t="str">
            <v>22 PP</v>
          </cell>
          <cell r="D47" t="str">
            <v>S</v>
          </cell>
          <cell r="E47" t="str">
            <v>Puyguilhem/Ste Eulalie-d'Eymet**/Eymet/Moustier/Saussignac/Gardonne/Prigonrieux</v>
          </cell>
          <cell r="F47">
            <v>68</v>
          </cell>
          <cell r="G47" t="str">
            <v>3</v>
          </cell>
          <cell r="H47">
            <v>670</v>
          </cell>
          <cell r="I47">
            <v>9392281</v>
          </cell>
        </row>
        <row r="48">
          <cell r="C48" t="str">
            <v>22BIS GP</v>
          </cell>
          <cell r="D48" t="str">
            <v>S</v>
          </cell>
          <cell r="E48" t="str">
            <v>Gardonne/Loubès-Bernac**/Bernac/St-Jean-de-Duras/Eymet/Sigoulès</v>
          </cell>
          <cell r="F48">
            <v>85</v>
          </cell>
          <cell r="G48" t="str">
            <v>3</v>
          </cell>
          <cell r="H48">
            <v>830</v>
          </cell>
          <cell r="I48">
            <v>12470944</v>
          </cell>
        </row>
        <row r="49">
          <cell r="C49" t="str">
            <v>22BIS PP</v>
          </cell>
          <cell r="D49" t="str">
            <v>S</v>
          </cell>
          <cell r="E49" t="str">
            <v>Gardonne/Loubès-Bernac**/Bernac/St-Jean-de-Duras/Eymet/Sigoulès</v>
          </cell>
          <cell r="F49">
            <v>65.5</v>
          </cell>
          <cell r="G49" t="str">
            <v>3</v>
          </cell>
          <cell r="H49">
            <v>650</v>
          </cell>
          <cell r="I49">
            <v>12471009</v>
          </cell>
        </row>
        <row r="50">
          <cell r="C50">
            <v>23</v>
          </cell>
          <cell r="D50" t="str">
            <v>N</v>
          </cell>
          <cell r="E50" t="str">
            <v>Lagudal/ Villamblard/ Neuvic/ Mauriac/ Mussidan/ Issac/ lagudal/ Ginestet</v>
          </cell>
          <cell r="F50">
            <v>85</v>
          </cell>
          <cell r="G50">
            <v>3</v>
          </cell>
          <cell r="H50">
            <v>710</v>
          </cell>
          <cell r="I50">
            <v>10115314</v>
          </cell>
        </row>
        <row r="51">
          <cell r="C51" t="str">
            <v>23bis</v>
          </cell>
          <cell r="D51" t="str">
            <v>N</v>
          </cell>
          <cell r="E51" t="str">
            <v>Ginestet/ Lagudal/ Mussidan/ Mauriac/ Neuvic/ Jaures/ Villamblard/ Beleymas</v>
          </cell>
          <cell r="F51">
            <v>85</v>
          </cell>
          <cell r="G51">
            <v>3</v>
          </cell>
          <cell r="H51">
            <v>710</v>
          </cell>
          <cell r="I51">
            <v>9954214</v>
          </cell>
        </row>
        <row r="52">
          <cell r="C52" t="str">
            <v>24 GP</v>
          </cell>
          <cell r="D52" t="str">
            <v>E-N</v>
          </cell>
          <cell r="E52" t="str">
            <v>Lamonzie-Montastruc/ St-Georges-de-M./ La Brande**/ Clermont-de-/ Vergt/ Cendrieux</v>
          </cell>
          <cell r="F52">
            <v>85</v>
          </cell>
          <cell r="G52">
            <v>1</v>
          </cell>
          <cell r="H52">
            <v>650</v>
          </cell>
          <cell r="I52">
            <v>9465313</v>
          </cell>
        </row>
        <row r="53">
          <cell r="C53" t="str">
            <v>24 PP</v>
          </cell>
          <cell r="D53" t="str">
            <v>E-N</v>
          </cell>
          <cell r="E53" t="str">
            <v>Lamonzie-Montastruc/ St-Georges-de-M./ La Brande**/ Clermont-de-/ Vergt/ Cendrieux</v>
          </cell>
          <cell r="F53">
            <v>73</v>
          </cell>
          <cell r="G53">
            <v>1</v>
          </cell>
          <cell r="H53">
            <v>560</v>
          </cell>
          <cell r="I53">
            <v>9465308</v>
          </cell>
        </row>
        <row r="54">
          <cell r="C54" t="str">
            <v>25GP</v>
          </cell>
          <cell r="D54" t="str">
            <v>O-N</v>
          </cell>
          <cell r="E54" t="str">
            <v>Bourg-d'Abren/ Les Féroux/ Le Fleix/ St-Géry**/ Bosset/ Beaupouyet/ Mussidan/ Les Lèches</v>
          </cell>
          <cell r="F54">
            <v>82</v>
          </cell>
          <cell r="G54" t="str">
            <v>3</v>
          </cell>
          <cell r="H54">
            <v>650</v>
          </cell>
          <cell r="I54">
            <v>10108585</v>
          </cell>
        </row>
        <row r="55">
          <cell r="C55" t="str">
            <v>25 PP</v>
          </cell>
          <cell r="D55" t="str">
            <v>O-N</v>
          </cell>
          <cell r="E55" t="str">
            <v>Bourg-d'Abren/ Les Féroux/ Le Fleix/ St-Géry**/ Bosset/ Beaupouyet/ Mussidan/ Les Lèches</v>
          </cell>
          <cell r="F55">
            <v>61</v>
          </cell>
          <cell r="G55" t="str">
            <v>3</v>
          </cell>
          <cell r="H55">
            <v>420</v>
          </cell>
          <cell r="I55">
            <v>10811611</v>
          </cell>
        </row>
        <row r="56">
          <cell r="C56" t="str">
            <v>25BIS GP</v>
          </cell>
          <cell r="D56" t="str">
            <v>N-O</v>
          </cell>
          <cell r="E56" t="str">
            <v>Peymilou Bosset Les Leches Mussidan** Beaupouyet St Gery Le Fleix Les Férroux</v>
          </cell>
          <cell r="F56">
            <v>82.4</v>
          </cell>
          <cell r="G56" t="str">
            <v>3</v>
          </cell>
          <cell r="H56">
            <v>640</v>
          </cell>
          <cell r="I56">
            <v>9954271</v>
          </cell>
        </row>
        <row r="57">
          <cell r="C57" t="str">
            <v>25BIS PP</v>
          </cell>
          <cell r="D57" t="str">
            <v>N-O</v>
          </cell>
          <cell r="E57" t="str">
            <v>Peymilou Bosset Les Leches Mussidan** Beaupouyet St Gery Le Fleix Les Férroux</v>
          </cell>
          <cell r="F57">
            <v>62</v>
          </cell>
          <cell r="G57" t="str">
            <v>3</v>
          </cell>
          <cell r="H57">
            <v>470</v>
          </cell>
          <cell r="I57">
            <v>10813350</v>
          </cell>
        </row>
        <row r="58">
          <cell r="C58" t="str">
            <v>25A</v>
          </cell>
          <cell r="D58" t="str">
            <v>N-E</v>
          </cell>
          <cell r="E58" t="str">
            <v>Peymilou/ Bosset/ Les Lèches/ Bourgnac/ Villamblard/ Béleymas/Maurens</v>
          </cell>
          <cell r="F58">
            <v>64</v>
          </cell>
          <cell r="G58" t="str">
            <v>3</v>
          </cell>
          <cell r="H58">
            <v>590</v>
          </cell>
          <cell r="I58">
            <v>9954306</v>
          </cell>
        </row>
        <row r="59">
          <cell r="C59" t="str">
            <v>26 GP</v>
          </cell>
          <cell r="D59" t="str">
            <v>O-S</v>
          </cell>
          <cell r="E59" t="str">
            <v>Bourg-d'Abren/ La Ferrière/ Cunèges/ Lestang**/ Fonroque / Eymet/ Razac-d'Eymet/ Sigoulés,</v>
          </cell>
          <cell r="F59">
            <v>84.5</v>
          </cell>
          <cell r="G59">
            <v>3</v>
          </cell>
          <cell r="H59">
            <v>790</v>
          </cell>
          <cell r="I59">
            <v>12471693</v>
          </cell>
        </row>
        <row r="60">
          <cell r="C60" t="str">
            <v>26 PP</v>
          </cell>
          <cell r="D60" t="str">
            <v>O-S</v>
          </cell>
          <cell r="E60" t="str">
            <v>Bourg-d'Abren/ La Ferrière/ Cunèges/ Lestang**/ Fonroque / Eymet/ Razac-d'Eymet/ Sigoulés,</v>
          </cell>
          <cell r="F60">
            <v>64</v>
          </cell>
          <cell r="G60">
            <v>3</v>
          </cell>
          <cell r="H60">
            <v>500</v>
          </cell>
          <cell r="I60">
            <v>12471795</v>
          </cell>
        </row>
        <row r="61">
          <cell r="C61" t="str">
            <v>27 GP</v>
          </cell>
          <cell r="D61" t="str">
            <v>N</v>
          </cell>
          <cell r="E61" t="str">
            <v>Pombonne/ Villamblard/ Manzac-**/ Coursac/ Grignols/ St-Jean-d'Estissac/ Issac/</v>
          </cell>
          <cell r="F61">
            <v>85.5</v>
          </cell>
          <cell r="G61">
            <v>3</v>
          </cell>
          <cell r="H61">
            <v>1000</v>
          </cell>
          <cell r="I61">
            <v>10811657</v>
          </cell>
        </row>
        <row r="62">
          <cell r="C62" t="str">
            <v>27 PP</v>
          </cell>
          <cell r="D62" t="str">
            <v>N</v>
          </cell>
          <cell r="E62" t="str">
            <v>Pombonne/ Villamblard/ Manzac-**/ Coursac/ Grignols/ St-Jean-d'Estissac/ Issac/</v>
          </cell>
          <cell r="F62">
            <v>74</v>
          </cell>
          <cell r="G62">
            <v>3</v>
          </cell>
          <cell r="H62">
            <v>840</v>
          </cell>
          <cell r="I62">
            <v>9941009</v>
          </cell>
        </row>
        <row r="63">
          <cell r="C63" t="str">
            <v>27 PPP</v>
          </cell>
          <cell r="D63" t="str">
            <v>N</v>
          </cell>
          <cell r="E63" t="str">
            <v>Pombonne/ Villamblard/ Manzac-**/ Coursac/ Grignols/ St-Jean-d'Estissac/ Issac/</v>
          </cell>
          <cell r="F63">
            <v>59</v>
          </cell>
          <cell r="G63">
            <v>3</v>
          </cell>
          <cell r="H63">
            <v>625</v>
          </cell>
          <cell r="I63">
            <v>19285581</v>
          </cell>
        </row>
        <row r="64">
          <cell r="C64" t="str">
            <v>27A GP</v>
          </cell>
          <cell r="D64" t="str">
            <v>N-O</v>
          </cell>
          <cell r="E64" t="str">
            <v>Peymilou/ St-Georges de Blancaneix**/ Mussidan/Montpon/ Le Fleix/ Bourg d'Abren/Prigonrieux</v>
          </cell>
          <cell r="F64">
            <v>92.6</v>
          </cell>
          <cell r="G64">
            <v>2</v>
          </cell>
          <cell r="H64">
            <v>650</v>
          </cell>
          <cell r="I64">
            <v>12483699</v>
          </cell>
        </row>
        <row r="65">
          <cell r="C65" t="str">
            <v>27 A PP</v>
          </cell>
          <cell r="D65" t="str">
            <v>N-O</v>
          </cell>
          <cell r="E65" t="str">
            <v>Peymilou/ St-Georges de Blancaneix**/ Mussidan/Montpon/ Le Fleix/ Bourg d'Abren/Prigonrieux</v>
          </cell>
          <cell r="F65">
            <v>68</v>
          </cell>
          <cell r="G65">
            <v>2</v>
          </cell>
          <cell r="H65">
            <v>585</v>
          </cell>
          <cell r="I65">
            <v>18583598</v>
          </cell>
        </row>
        <row r="66">
          <cell r="C66" t="str">
            <v>27 A PPP</v>
          </cell>
          <cell r="D66" t="str">
            <v>N-O</v>
          </cell>
          <cell r="E66" t="str">
            <v>Peymilou/ St-Georges de Blancaneix**/ Mussidan/Montpon/ Le Fleix/ Bourg d'Abren/Prigonrieux</v>
          </cell>
          <cell r="F66">
            <v>64.3</v>
          </cell>
          <cell r="G66">
            <v>2</v>
          </cell>
          <cell r="H66">
            <v>470</v>
          </cell>
          <cell r="I66">
            <v>13300541</v>
          </cell>
        </row>
        <row r="67">
          <cell r="C67" t="str">
            <v>27Abis</v>
          </cell>
          <cell r="D67" t="str">
            <v>O-N</v>
          </cell>
          <cell r="E67" t="str">
            <v xml:space="preserve"> Montpon/ St-Laurent-des-Hommes/ St-Front-/ Mussidan/ St-Géry/ Peymilou</v>
          </cell>
          <cell r="F67">
            <v>92.5</v>
          </cell>
          <cell r="G67">
            <v>2</v>
          </cell>
          <cell r="H67">
            <v>650</v>
          </cell>
          <cell r="I67">
            <v>10139587</v>
          </cell>
        </row>
        <row r="68">
          <cell r="C68" t="str">
            <v>28 GP</v>
          </cell>
          <cell r="D68" t="str">
            <v>E-S</v>
          </cell>
          <cell r="E68" t="str">
            <v>Lanquais/ Naussanes**/  Villeréal/ Issigeac/ St-Aubin-de-Lanq.</v>
          </cell>
          <cell r="F68">
            <v>87</v>
          </cell>
          <cell r="G68" t="str">
            <v>2</v>
          </cell>
          <cell r="H68">
            <v>600</v>
          </cell>
          <cell r="I68">
            <v>9523330</v>
          </cell>
        </row>
        <row r="69">
          <cell r="C69" t="str">
            <v>28 PP</v>
          </cell>
          <cell r="D69" t="str">
            <v>E-S</v>
          </cell>
          <cell r="E69" t="str">
            <v>Lanquais/ Naussanes**/  Villeréal/ Issigeac/ St-Aubin-de-Lanq.</v>
          </cell>
          <cell r="F69">
            <v>65</v>
          </cell>
          <cell r="G69" t="str">
            <v>2</v>
          </cell>
          <cell r="H69">
            <v>430</v>
          </cell>
          <cell r="I69">
            <v>9523324</v>
          </cell>
        </row>
        <row r="70">
          <cell r="C70" t="str">
            <v>28BIS GP</v>
          </cell>
          <cell r="D70" t="str">
            <v>S-E</v>
          </cell>
          <cell r="E70" t="str">
            <v>St-Aubin/Issigeac/Malacoste**/Roquépine/Villeréal/Nojals-/Monsac/Lanquais</v>
          </cell>
          <cell r="F70">
            <v>87</v>
          </cell>
          <cell r="G70" t="str">
            <v>2</v>
          </cell>
          <cell r="H70">
            <v>630</v>
          </cell>
          <cell r="I70">
            <v>9464617</v>
          </cell>
        </row>
        <row r="71">
          <cell r="C71" t="str">
            <v>28BIS PP</v>
          </cell>
          <cell r="D71" t="str">
            <v>S-E</v>
          </cell>
          <cell r="E71" t="str">
            <v>St-Aubin/Issigeac/Malacoste**/Roquépine/Villeréal/Nojals-/Monsac/Lanquais</v>
          </cell>
          <cell r="F71">
            <v>75</v>
          </cell>
          <cell r="G71" t="str">
            <v>2</v>
          </cell>
          <cell r="H71">
            <v>550</v>
          </cell>
          <cell r="I71">
            <v>9394708</v>
          </cell>
        </row>
        <row r="72">
          <cell r="C72" t="str">
            <v>28A</v>
          </cell>
          <cell r="D72" t="str">
            <v>E</v>
          </cell>
          <cell r="E72" t="str">
            <v>Couze-St-/ Lalinde/ Pezuls/ Trémolat/ Molières/ Lalinde/ St-Germain-et-Mons</v>
          </cell>
          <cell r="F72">
            <v>90.5</v>
          </cell>
          <cell r="G72" t="str">
            <v>2</v>
          </cell>
          <cell r="H72">
            <v>500</v>
          </cell>
          <cell r="I72">
            <v>12483864</v>
          </cell>
        </row>
        <row r="73">
          <cell r="C73" t="str">
            <v>28Abis</v>
          </cell>
          <cell r="D73" t="str">
            <v>E</v>
          </cell>
          <cell r="E73" t="str">
            <v xml:space="preserve">St-Germain-et-Mons/ Couze-St/ Molières/ Trémolat/ Pezuls/ Lalinde/ </v>
          </cell>
          <cell r="F73">
            <v>90.9</v>
          </cell>
          <cell r="G73" t="str">
            <v>2</v>
          </cell>
          <cell r="H73">
            <v>660</v>
          </cell>
          <cell r="I73">
            <v>12483928</v>
          </cell>
        </row>
        <row r="74">
          <cell r="C74" t="str">
            <v>29 GP</v>
          </cell>
          <cell r="D74" t="str">
            <v>N</v>
          </cell>
          <cell r="E74" t="str">
            <v>Peymilou / Bénévent /St-Laurent-des-Hom.**/ St-Michel-de-Double/Mussidan</v>
          </cell>
          <cell r="F74">
            <v>89</v>
          </cell>
          <cell r="G74">
            <v>3</v>
          </cell>
          <cell r="H74">
            <v>675</v>
          </cell>
          <cell r="I74">
            <v>10110848</v>
          </cell>
        </row>
        <row r="75">
          <cell r="C75" t="str">
            <v>29 PP</v>
          </cell>
          <cell r="D75" t="str">
            <v>N</v>
          </cell>
          <cell r="E75" t="str">
            <v>Peymilou / Bénévent /St-Laurent-des-Hom.**/ St-Michel-de-Double/Mussidan</v>
          </cell>
          <cell r="F75">
            <v>77</v>
          </cell>
          <cell r="G75">
            <v>3</v>
          </cell>
          <cell r="H75">
            <v>625</v>
          </cell>
          <cell r="I75">
            <v>10110868</v>
          </cell>
        </row>
        <row r="76">
          <cell r="C76" t="str">
            <v>29 PPP</v>
          </cell>
          <cell r="D76" t="str">
            <v>N</v>
          </cell>
          <cell r="E76" t="str">
            <v>Peymilou / Bénévent /St-Laurent-des-Hom.**/ St-Michel-de-Double/Mussidan</v>
          </cell>
          <cell r="F76">
            <v>60</v>
          </cell>
          <cell r="G76">
            <v>3</v>
          </cell>
          <cell r="H76">
            <v>555</v>
          </cell>
          <cell r="I76">
            <v>20639359</v>
          </cell>
        </row>
        <row r="77">
          <cell r="C77" t="str">
            <v>29BIS GP</v>
          </cell>
          <cell r="D77" t="str">
            <v>N</v>
          </cell>
          <cell r="E77" t="str">
            <v>Issac/ Mussidan / St-Front-de-Pradoux**/Bournazeau /Peymilou</v>
          </cell>
          <cell r="F77">
            <v>88</v>
          </cell>
          <cell r="G77">
            <v>3</v>
          </cell>
          <cell r="H77">
            <v>800</v>
          </cell>
          <cell r="I77">
            <v>10522218</v>
          </cell>
        </row>
        <row r="78">
          <cell r="C78" t="str">
            <v>29BIS PP</v>
          </cell>
          <cell r="D78" t="str">
            <v>N</v>
          </cell>
          <cell r="E78" t="str">
            <v>Issac/ Mussidan / St-Front-de-Pradoux**/Bournazeau /Peymilou</v>
          </cell>
          <cell r="F78">
            <v>76.5</v>
          </cell>
          <cell r="G78">
            <v>3</v>
          </cell>
          <cell r="H78">
            <v>520</v>
          </cell>
          <cell r="I78">
            <v>10518136</v>
          </cell>
        </row>
        <row r="79">
          <cell r="C79" t="str">
            <v>30 GP</v>
          </cell>
          <cell r="D79" t="str">
            <v>E-N</v>
          </cell>
          <cell r="E79" t="str">
            <v>Lalinde/ Pezuls/ Ste-Alvère/St-Amand-de-Vergt/ St Maurice/ Clermont-de-Bea</v>
          </cell>
          <cell r="F79">
            <v>85.5</v>
          </cell>
          <cell r="G79">
            <v>3</v>
          </cell>
          <cell r="H79">
            <v>640</v>
          </cell>
          <cell r="I79">
            <v>9954155</v>
          </cell>
        </row>
        <row r="80">
          <cell r="C80" t="str">
            <v>30 PP</v>
          </cell>
          <cell r="D80" t="str">
            <v>E-N</v>
          </cell>
          <cell r="E80" t="str">
            <v>Lalinde/ Pezuls/ Ste-Alvère/St-Amand-de-Vergt/ St Maurice/ Clermont-de-Bea</v>
          </cell>
          <cell r="F80">
            <v>73</v>
          </cell>
          <cell r="G80">
            <v>3</v>
          </cell>
          <cell r="H80">
            <v>440</v>
          </cell>
          <cell r="I80">
            <v>21537569</v>
          </cell>
        </row>
        <row r="81">
          <cell r="C81" t="str">
            <v>30 PPP</v>
          </cell>
          <cell r="D81" t="str">
            <v>E-N</v>
          </cell>
          <cell r="E81" t="str">
            <v>Lalinde/ Pezuls/ Ste-Alvère/St-Amand-de-Vergt/ St Maurice/ Clermont-de-Bea</v>
          </cell>
          <cell r="F81">
            <v>71</v>
          </cell>
          <cell r="G81">
            <v>3</v>
          </cell>
          <cell r="H81">
            <v>634</v>
          </cell>
          <cell r="I81">
            <v>22640722</v>
          </cell>
        </row>
        <row r="82">
          <cell r="C82">
            <v>31</v>
          </cell>
          <cell r="D82" t="str">
            <v>O-S</v>
          </cell>
          <cell r="E82" t="str">
            <v>La Ferrière/ Puyguilhem/ Fonroque/ Eymet/ Falgueyrat/ Issigeac/ Faux/ Cours-de-Pile</v>
          </cell>
          <cell r="F82">
            <v>98.5</v>
          </cell>
          <cell r="G82" t="str">
            <v>2-3</v>
          </cell>
          <cell r="H82">
            <v>680</v>
          </cell>
          <cell r="I82">
            <v>16031645</v>
          </cell>
        </row>
        <row r="83">
          <cell r="C83" t="str">
            <v>32BIS GP</v>
          </cell>
          <cell r="D83" t="str">
            <v>O</v>
          </cell>
          <cell r="E83" t="str">
            <v>Bourg d'Abren**/Gardonne/Pineuil/ Lamothe-Mont./ St-Michel-de-/Montcaret/St-Philippe-du-</v>
          </cell>
          <cell r="F83">
            <v>96</v>
          </cell>
          <cell r="G83" t="str">
            <v>2</v>
          </cell>
          <cell r="H83">
            <v>435</v>
          </cell>
          <cell r="I83">
            <v>10341791</v>
          </cell>
        </row>
        <row r="84">
          <cell r="C84" t="str">
            <v>32BIS PP</v>
          </cell>
          <cell r="D84" t="str">
            <v>O</v>
          </cell>
          <cell r="E84" t="str">
            <v>Bourg d'Abren**/Gardonne/Pineuil/ Lamothe-Mont./ St-Michel-de-/Montcaret/St-Philippe-du-</v>
          </cell>
          <cell r="F84">
            <v>71</v>
          </cell>
          <cell r="G84">
            <v>2</v>
          </cell>
          <cell r="H84">
            <v>360</v>
          </cell>
          <cell r="I84">
            <v>10341810</v>
          </cell>
        </row>
        <row r="85">
          <cell r="C85" t="str">
            <v>33 GP</v>
          </cell>
          <cell r="D85" t="str">
            <v>O-N-E</v>
          </cell>
          <cell r="E85" t="str">
            <v>La Ferrière**/ Cunèges/ Couture/ Le Fleix /St-Méard-de-/ Jarrige/ Peymilou</v>
          </cell>
          <cell r="F85">
            <v>83</v>
          </cell>
          <cell r="G85">
            <v>3</v>
          </cell>
          <cell r="H85">
            <v>720</v>
          </cell>
          <cell r="I85">
            <v>13478268</v>
          </cell>
        </row>
        <row r="86">
          <cell r="C86" t="str">
            <v>33 PP</v>
          </cell>
          <cell r="D86" t="str">
            <v>O-N-E</v>
          </cell>
          <cell r="E86" t="str">
            <v>La Ferrière**/ Cunèges/ Couture/ Le Fleix /St-Méard-de-/ Jarrige/ Peymilou</v>
          </cell>
          <cell r="F86">
            <v>60.5</v>
          </cell>
          <cell r="G86">
            <v>1</v>
          </cell>
          <cell r="H86">
            <v>244</v>
          </cell>
          <cell r="I86">
            <v>13478347</v>
          </cell>
        </row>
        <row r="87">
          <cell r="C87" t="str">
            <v>33BIS GP</v>
          </cell>
          <cell r="D87" t="str">
            <v>O-E</v>
          </cell>
          <cell r="E87" t="str">
            <v>Peymilou/ St-Géraud-de/Jarrige/ St-Méard-/ Le Fleix**/ Couture/ Cunèges</v>
          </cell>
          <cell r="F87">
            <v>83</v>
          </cell>
          <cell r="G87">
            <v>3</v>
          </cell>
          <cell r="H87">
            <v>730</v>
          </cell>
          <cell r="I87">
            <v>9523497</v>
          </cell>
        </row>
        <row r="88">
          <cell r="C88" t="str">
            <v>33BIS PP</v>
          </cell>
          <cell r="D88" t="str">
            <v>O-E</v>
          </cell>
          <cell r="E88" t="str">
            <v>Peymilou/ St-Géraud-de/Jarrige/ St-Méard-/ Le Fleix**/ Couture/ Cunèges</v>
          </cell>
          <cell r="F88">
            <v>62.5</v>
          </cell>
          <cell r="G88">
            <v>1</v>
          </cell>
          <cell r="H88">
            <v>480</v>
          </cell>
          <cell r="I88">
            <v>9523560</v>
          </cell>
        </row>
        <row r="89">
          <cell r="C89" t="str">
            <v>33A</v>
          </cell>
          <cell r="D89" t="str">
            <v>O-N</v>
          </cell>
          <cell r="E89" t="str">
            <v>La Ferrière/ St-Avit-St-Nazaire/ Le Fleix/ St-Méard-de-/ St-Géraud-/ Peymilou</v>
          </cell>
          <cell r="F89">
            <v>70.5</v>
          </cell>
          <cell r="G89" t="str">
            <v>3</v>
          </cell>
          <cell r="H89">
            <v>570</v>
          </cell>
          <cell r="I89">
            <v>14300263</v>
          </cell>
        </row>
        <row r="90">
          <cell r="C90" t="str">
            <v>33Abis</v>
          </cell>
          <cell r="D90" t="str">
            <v>O</v>
          </cell>
          <cell r="E90" t="str">
            <v>Peymilou/ St-Géraud-/ Jarrige/ St-Méard-/ Le Fleix/ St-Philippe-/ La Ferrière</v>
          </cell>
          <cell r="F90">
            <v>70.5</v>
          </cell>
          <cell r="G90" t="str">
            <v>3</v>
          </cell>
          <cell r="H90">
            <v>560</v>
          </cell>
          <cell r="I90">
            <v>14300364</v>
          </cell>
        </row>
        <row r="91">
          <cell r="C91" t="str">
            <v>34 GP</v>
          </cell>
          <cell r="D91" t="str">
            <v>E-S</v>
          </cell>
          <cell r="E91" t="str">
            <v>St-Aubin/ Naussannes**/ St-Léon-d'Issigeac/ Beaumont-/ Monpazier/ Villeréal/ Issigeac</v>
          </cell>
          <cell r="F91">
            <v>119.5</v>
          </cell>
          <cell r="G91" t="str">
            <v>3</v>
          </cell>
          <cell r="H91">
            <v>1000</v>
          </cell>
          <cell r="I91">
            <v>12471331</v>
          </cell>
        </row>
        <row r="92">
          <cell r="C92" t="str">
            <v>34 PP</v>
          </cell>
          <cell r="D92" t="str">
            <v>E-S</v>
          </cell>
          <cell r="E92" t="str">
            <v>St-Aubin/ Naussannes**/ St-Léon-d'Issigeac/ Beaumont-/ Monpazier/ Villeréal/ Issigeac</v>
          </cell>
          <cell r="F92">
            <v>69</v>
          </cell>
          <cell r="G92" t="str">
            <v>3</v>
          </cell>
          <cell r="H92">
            <v>660</v>
          </cell>
          <cell r="I92">
            <v>10813559</v>
          </cell>
        </row>
        <row r="93">
          <cell r="C93" t="str">
            <v>35 GP</v>
          </cell>
          <cell r="D93" t="str">
            <v>E-N</v>
          </cell>
          <cell r="E93" t="str">
            <v>Couze/ Beaumont-du-Périgord/ Issigeac**/ Monpazier/ Naussannes/ Lanquais/ Cours-de-</v>
          </cell>
          <cell r="F93">
            <v>98</v>
          </cell>
          <cell r="G93" t="str">
            <v>2</v>
          </cell>
          <cell r="H93">
            <v>630</v>
          </cell>
          <cell r="I93">
            <v>10813681</v>
          </cell>
        </row>
        <row r="94">
          <cell r="C94" t="str">
            <v>35 PP</v>
          </cell>
          <cell r="D94" t="str">
            <v>E-N</v>
          </cell>
          <cell r="E94" t="str">
            <v>Couze/ Beaumont-du-Périgord/ Issigeac**/ Monpazier/ Naussannes/ Lanquais/ Cours-de-</v>
          </cell>
          <cell r="F94">
            <v>70</v>
          </cell>
          <cell r="G94" t="str">
            <v>3</v>
          </cell>
          <cell r="H94">
            <v>435</v>
          </cell>
          <cell r="I94">
            <v>9392024</v>
          </cell>
        </row>
        <row r="95">
          <cell r="C95" t="str">
            <v>35BIS GP</v>
          </cell>
          <cell r="D95" t="str">
            <v>E-S-O</v>
          </cell>
          <cell r="E95" t="str">
            <v xml:space="preserve">Cours-de-/ Lanquais/ Naussannes**/ Monpazier/ St-Léon-d'Issigeac/ Beaumont-/ Couze  </v>
          </cell>
          <cell r="F95">
            <v>106</v>
          </cell>
          <cell r="G95" t="str">
            <v>2</v>
          </cell>
          <cell r="H95">
            <v>700</v>
          </cell>
          <cell r="I95">
            <v>12529044</v>
          </cell>
        </row>
        <row r="96">
          <cell r="C96" t="str">
            <v>35BIS PP</v>
          </cell>
          <cell r="D96" t="str">
            <v>E-S-O</v>
          </cell>
          <cell r="E96" t="str">
            <v xml:space="preserve">Cours-de-/ Lanquais/ Naussannes**/ Monpazier/ St-Léon-d'Issigeac/ Beaumont-/ Couze  </v>
          </cell>
          <cell r="F96">
            <v>67.8</v>
          </cell>
          <cell r="G96" t="str">
            <v>3</v>
          </cell>
          <cell r="H96">
            <v>456</v>
          </cell>
          <cell r="I96">
            <v>9392118</v>
          </cell>
        </row>
        <row r="97">
          <cell r="C97" t="str">
            <v>35A GP</v>
          </cell>
          <cell r="D97" t="str">
            <v>S</v>
          </cell>
          <cell r="E97" t="str">
            <v>Monbazillac/ Lauzun/ Maurillac**/ Ségalas/ Monbahus/ Cancon/ St-Quentin-/ Issigeac</v>
          </cell>
          <cell r="F97">
            <v>107.7</v>
          </cell>
          <cell r="G97">
            <v>3</v>
          </cell>
          <cell r="H97">
            <v>1060</v>
          </cell>
          <cell r="I97">
            <v>12529260</v>
          </cell>
        </row>
        <row r="98">
          <cell r="C98" t="str">
            <v>35A PP</v>
          </cell>
          <cell r="D98" t="str">
            <v>S</v>
          </cell>
          <cell r="E98" t="str">
            <v>Monbazillac/ Lauzun/ Maurillac**/ Ségalas/ Monbahus/ Cancon/ St-Quentin-/ Issigeac</v>
          </cell>
          <cell r="F98">
            <v>80.5</v>
          </cell>
          <cell r="G98">
            <v>3</v>
          </cell>
          <cell r="H98">
            <v>800</v>
          </cell>
          <cell r="I98">
            <v>12529649</v>
          </cell>
        </row>
        <row r="99">
          <cell r="C99" t="str">
            <v>35ABIS GP</v>
          </cell>
          <cell r="D99" t="str">
            <v>S</v>
          </cell>
          <cell r="E99" t="str">
            <v>Issigeac/ St-Quentin-**/ Cancon/ Monbahus/ Ségalas/ Maurillac/ Lauzun/ Monbazillac</v>
          </cell>
          <cell r="F99">
            <v>107</v>
          </cell>
          <cell r="G99">
            <v>3</v>
          </cell>
          <cell r="H99">
            <v>1056</v>
          </cell>
          <cell r="I99">
            <v>9522669</v>
          </cell>
        </row>
        <row r="100">
          <cell r="C100" t="str">
            <v>35ABIS PP</v>
          </cell>
          <cell r="D100" t="str">
            <v>S</v>
          </cell>
          <cell r="E100" t="str">
            <v>Issigeac/ St-Quentin-**/ Cancon/ Monbahus/ Ségalas/ Maurillac/ Lauzun/ Monbazillac</v>
          </cell>
          <cell r="F100">
            <v>80.5</v>
          </cell>
          <cell r="G100">
            <v>3</v>
          </cell>
          <cell r="H100">
            <v>850</v>
          </cell>
          <cell r="I100">
            <v>9522660</v>
          </cell>
        </row>
        <row r="101">
          <cell r="C101" t="str">
            <v>36 GP</v>
          </cell>
          <cell r="D101" t="str">
            <v>S</v>
          </cell>
          <cell r="E101" t="str">
            <v>St-Aubin/ Faux/ Boisse/ Falgueyrat**/ Issigeac/ Bouniagues/ Eymet/ Soumensac</v>
          </cell>
          <cell r="F101">
            <v>99</v>
          </cell>
          <cell r="G101">
            <v>3</v>
          </cell>
          <cell r="H101">
            <v>860</v>
          </cell>
          <cell r="I101">
            <v>10141931</v>
          </cell>
        </row>
        <row r="102">
          <cell r="C102" t="str">
            <v>36 PP</v>
          </cell>
          <cell r="D102" t="str">
            <v>S</v>
          </cell>
          <cell r="E102" t="str">
            <v>St-Aubin/ Faux/ Boisse/ Falgueyrat**/ Issigeac/ Bouniagues/ Eymet/ Soumensac</v>
          </cell>
          <cell r="F102">
            <v>73</v>
          </cell>
          <cell r="G102">
            <v>3</v>
          </cell>
          <cell r="H102">
            <v>540</v>
          </cell>
          <cell r="I102">
            <v>10142682</v>
          </cell>
        </row>
        <row r="103">
          <cell r="C103" t="str">
            <v>36BIS GP</v>
          </cell>
          <cell r="D103" t="str">
            <v>S</v>
          </cell>
          <cell r="E103" t="str">
            <v xml:space="preserve">Cunèges/ Soumensac/ Eymet**/ Puyguilheim/ Falgueyrat/ Boisse/ Faux/ St-Aubin-de- </v>
          </cell>
          <cell r="F103">
            <v>99</v>
          </cell>
          <cell r="G103">
            <v>3</v>
          </cell>
          <cell r="H103">
            <v>860</v>
          </cell>
          <cell r="I103">
            <v>10810999</v>
          </cell>
        </row>
        <row r="104">
          <cell r="C104" t="str">
            <v>36BIS PP</v>
          </cell>
          <cell r="D104" t="str">
            <v>S</v>
          </cell>
          <cell r="E104" t="str">
            <v xml:space="preserve">Cunèges/ Soumensac/ Eymet**/ Puyguilheim/ Falgueyrat/ Boisse/ Faux/ St-Aubin-de- </v>
          </cell>
          <cell r="F104">
            <v>74</v>
          </cell>
          <cell r="G104">
            <v>3</v>
          </cell>
          <cell r="H104">
            <v>760</v>
          </cell>
          <cell r="I104">
            <v>10115372</v>
          </cell>
        </row>
        <row r="105">
          <cell r="C105" t="str">
            <v>37 GP</v>
          </cell>
          <cell r="D105" t="str">
            <v>N-O</v>
          </cell>
          <cell r="E105" t="str">
            <v>Peymilou/ Carsac-de-Gurçon**/ Villefranche-de/ Montpeyroux/ Vélines/ Le Fleix</v>
          </cell>
          <cell r="F105">
            <v>103</v>
          </cell>
          <cell r="G105" t="str">
            <v>3</v>
          </cell>
          <cell r="H105">
            <v>940</v>
          </cell>
          <cell r="I105">
            <v>9522924</v>
          </cell>
        </row>
        <row r="106">
          <cell r="C106" t="str">
            <v>37 PP</v>
          </cell>
          <cell r="D106" t="str">
            <v>N-O</v>
          </cell>
          <cell r="E106" t="str">
            <v>Peymilou/ Carsac-de-Gurçon**/ Villefranche-de/ Montpeyroux/ Vélines/ Le Fleix</v>
          </cell>
          <cell r="F106">
            <v>71</v>
          </cell>
          <cell r="G106" t="str">
            <v>3</v>
          </cell>
          <cell r="H106">
            <v>540</v>
          </cell>
          <cell r="I106">
            <v>9522851</v>
          </cell>
        </row>
        <row r="107">
          <cell r="C107" t="str">
            <v>37 PPP</v>
          </cell>
          <cell r="D107" t="str">
            <v>N-O</v>
          </cell>
          <cell r="E107" t="str">
            <v>Peymilou/ Carsac-de-Gurçon**/ Villefranche-de/ Montpeyroux/ Vélines/ Le Fleix</v>
          </cell>
          <cell r="F107">
            <v>64</v>
          </cell>
          <cell r="G107" t="str">
            <v>3</v>
          </cell>
          <cell r="H107">
            <v>480</v>
          </cell>
          <cell r="I107">
            <v>20486523</v>
          </cell>
        </row>
        <row r="108">
          <cell r="C108" t="str">
            <v>37BIS GP</v>
          </cell>
          <cell r="D108" t="str">
            <v>O-N</v>
          </cell>
          <cell r="E108" t="str">
            <v>Pineuilh**/ Vélines/ Montpeyroux/ Villefranche-de-/ St-Martin-de-Gurçon/ Peymilou</v>
          </cell>
          <cell r="F108">
            <v>102</v>
          </cell>
          <cell r="G108" t="str">
            <v>3</v>
          </cell>
          <cell r="H108">
            <v>740</v>
          </cell>
          <cell r="I108">
            <v>12384675</v>
          </cell>
        </row>
        <row r="109">
          <cell r="C109" t="str">
            <v>37BIS PP</v>
          </cell>
          <cell r="D109" t="str">
            <v>O-N</v>
          </cell>
          <cell r="E109" t="str">
            <v>Pineuilh**/ Vélines/ Montpeyroux/ Villefranche-de-/ St-Martin-de-Gurçon/ Peymilou</v>
          </cell>
          <cell r="F109">
            <v>70</v>
          </cell>
          <cell r="G109" t="str">
            <v>3</v>
          </cell>
          <cell r="H109">
            <v>530</v>
          </cell>
          <cell r="I109">
            <v>12463883</v>
          </cell>
        </row>
        <row r="110">
          <cell r="C110" t="str">
            <v>38 GP</v>
          </cell>
          <cell r="D110" t="str">
            <v>S-E</v>
          </cell>
          <cell r="E110" t="str">
            <v>Couze/ Ste Croix-de-Beaumont/ Les Peyroulliers**/ Monpazier/ Biron/ Villeréal/ Nojals-et-</v>
          </cell>
          <cell r="F110">
            <v>118</v>
          </cell>
          <cell r="G110" t="str">
            <v>2</v>
          </cell>
          <cell r="H110">
            <v>910</v>
          </cell>
          <cell r="I110">
            <v>16034606</v>
          </cell>
        </row>
        <row r="111">
          <cell r="C111" t="str">
            <v>38 PP</v>
          </cell>
          <cell r="D111" t="str">
            <v>S-E</v>
          </cell>
          <cell r="E111" t="str">
            <v>Couze/ Ste Croix-de-Beaumont/ Les Peyroulliers**/ Monpazier/ Biron/ Villeréal/ Nojals-et-</v>
          </cell>
          <cell r="F111">
            <v>87</v>
          </cell>
          <cell r="G111" t="str">
            <v>2</v>
          </cell>
          <cell r="H111">
            <v>570</v>
          </cell>
          <cell r="I111">
            <v>11141316</v>
          </cell>
        </row>
        <row r="112">
          <cell r="C112" t="str">
            <v>38 BIS GP</v>
          </cell>
          <cell r="D112" t="str">
            <v>E</v>
          </cell>
          <cell r="E112" t="str">
            <v xml:space="preserve">Issigeac**/ Nojals-et-/ Villeréal/ Biron/ Monpazier/ Les Peyroulliers/ Ste-Crox-de-Beau./ Couze-  </v>
          </cell>
          <cell r="F112">
            <v>119</v>
          </cell>
          <cell r="G112" t="str">
            <v>2</v>
          </cell>
          <cell r="H112">
            <v>920</v>
          </cell>
          <cell r="I112">
            <v>16032089</v>
          </cell>
        </row>
        <row r="113">
          <cell r="C113" t="str">
            <v>38BIS PP</v>
          </cell>
          <cell r="D113" t="str">
            <v>E</v>
          </cell>
          <cell r="E113" t="str">
            <v xml:space="preserve">Issigeac**/ Nojals-et-/ Villeréal/ Biron/ Monpazier/ Les Peyroulliers/ Ste-Crox-de-Beau./ Couze-  </v>
          </cell>
          <cell r="F113">
            <v>88</v>
          </cell>
          <cell r="G113" t="str">
            <v>2</v>
          </cell>
          <cell r="H113">
            <v>570</v>
          </cell>
          <cell r="I113">
            <v>16031773</v>
          </cell>
        </row>
        <row r="114">
          <cell r="C114" t="str">
            <v>39 GP</v>
          </cell>
          <cell r="D114" t="str">
            <v>S-O</v>
          </cell>
          <cell r="E114" t="str">
            <v>Bourg-d'Abren/ Couture/ Eymet**/ Monguyard/ Duras/ Riocaud/Cunèges</v>
          </cell>
          <cell r="F114">
            <v>117</v>
          </cell>
          <cell r="G114">
            <v>2</v>
          </cell>
          <cell r="H114">
            <v>760</v>
          </cell>
          <cell r="I114">
            <v>16035301</v>
          </cell>
        </row>
        <row r="115">
          <cell r="C115" t="str">
            <v>39 PP</v>
          </cell>
          <cell r="D115" t="str">
            <v>S-O</v>
          </cell>
          <cell r="E115" t="str">
            <v>Bourg-d'Abren/ Couture/ Eymet**/ Monguyard/ Duras/ Riocaud/Cunèges</v>
          </cell>
          <cell r="F115">
            <v>85</v>
          </cell>
          <cell r="G115">
            <v>3</v>
          </cell>
          <cell r="H115">
            <v>600</v>
          </cell>
          <cell r="I115">
            <v>11231387</v>
          </cell>
        </row>
        <row r="116">
          <cell r="C116" t="str">
            <v>39BIS GP</v>
          </cell>
          <cell r="D116" t="str">
            <v>O-S</v>
          </cell>
          <cell r="E116" t="str">
            <v>Cunèges/ Riocaud**/ Les Lèves-/ Duras/ Eymet/ Ste-Eulalie-d'E-/ Couture /Bourg-d'Abren</v>
          </cell>
          <cell r="F116">
            <v>117</v>
          </cell>
          <cell r="G116">
            <v>2</v>
          </cell>
          <cell r="H116">
            <v>870</v>
          </cell>
          <cell r="I116">
            <v>10166864</v>
          </cell>
        </row>
        <row r="117">
          <cell r="C117" t="str">
            <v>39BIS PP</v>
          </cell>
          <cell r="D117" t="str">
            <v>O-S</v>
          </cell>
          <cell r="E117" t="str">
            <v>Cunèges/ Riocaud**/ Les Lèves-/ Duras/ Eymet/ Ste-Eulalie-d'E-/ Couture /Bourg-d'Abren</v>
          </cell>
          <cell r="F117">
            <v>78.5</v>
          </cell>
          <cell r="G117">
            <v>2</v>
          </cell>
          <cell r="H117">
            <v>440</v>
          </cell>
          <cell r="I117">
            <v>10142786</v>
          </cell>
        </row>
        <row r="118">
          <cell r="C118" t="str">
            <v>40 GP</v>
          </cell>
          <cell r="D118" t="str">
            <v>E</v>
          </cell>
          <cell r="E118" t="str">
            <v>Ste-Alvère**/ Mauzac / Le Bugue/ Les Eyzies-de-Tayac/Campagne/ Cadouin/ Molières/ Lalinde</v>
          </cell>
          <cell r="F118">
            <v>132</v>
          </cell>
          <cell r="G118" t="str">
            <v>3</v>
          </cell>
          <cell r="H118">
            <v>1219</v>
          </cell>
          <cell r="I118">
            <v>13236966</v>
          </cell>
        </row>
        <row r="119">
          <cell r="C119" t="str">
            <v>40 PP</v>
          </cell>
          <cell r="D119" t="str">
            <v>E</v>
          </cell>
          <cell r="E119" t="str">
            <v>Ste-Alvère**/ Mauzac / Le Bugue/ Les Eyzies-de-Tayac/Campagne/ Cadouin/ Molières/ Lalinde</v>
          </cell>
          <cell r="F119">
            <v>84</v>
          </cell>
          <cell r="G119" t="str">
            <v>3</v>
          </cell>
          <cell r="H119">
            <v>500</v>
          </cell>
          <cell r="I119">
            <v>11231499</v>
          </cell>
        </row>
        <row r="120">
          <cell r="C120">
            <v>41</v>
          </cell>
          <cell r="D120" t="str">
            <v>N-O</v>
          </cell>
          <cell r="E120" t="str">
            <v>Peymilou/  St-Rémy/ Villefranche-de-Lonchat/ Castillon/ Flaujagues/ Ste-Foy-la-Grande</v>
          </cell>
          <cell r="F120">
            <v>118</v>
          </cell>
          <cell r="G120">
            <v>2</v>
          </cell>
          <cell r="H120">
            <v>1135</v>
          </cell>
          <cell r="I120">
            <v>16035619</v>
          </cell>
        </row>
        <row r="121">
          <cell r="C121" t="str">
            <v>41A</v>
          </cell>
          <cell r="D121" t="str">
            <v>E</v>
          </cell>
          <cell r="E121" t="str">
            <v xml:space="preserve">Couze-/ Bouillac/ Belvès/ Siorac/ Limeuil/ Pradelles/ Pézuls/ Lalinde/ Cours-de-Pile </v>
          </cell>
          <cell r="F121">
            <v>125</v>
          </cell>
          <cell r="G121">
            <v>2</v>
          </cell>
          <cell r="H121">
            <v>660</v>
          </cell>
          <cell r="I121">
            <v>16108840</v>
          </cell>
        </row>
        <row r="122">
          <cell r="C122" t="str">
            <v>41Abis</v>
          </cell>
          <cell r="D122" t="str">
            <v>E</v>
          </cell>
          <cell r="E122" t="str">
            <v>Cours-de-Pile/ Lalinde/ Pézuls/ Pradelles/ Limeuil/ Siorac/ Belvès/ Bouillac/ Couze-</v>
          </cell>
          <cell r="F122">
            <v>126</v>
          </cell>
          <cell r="G122">
            <v>2</v>
          </cell>
          <cell r="H122">
            <v>670</v>
          </cell>
          <cell r="I122">
            <v>16117330</v>
          </cell>
        </row>
        <row r="123">
          <cell r="C123" t="str">
            <v>42GP</v>
          </cell>
          <cell r="D123" t="str">
            <v>E</v>
          </cell>
          <cell r="E123" t="str">
            <v>St-Aubin/ Beaumont-du-Pér.**/St-Avit-/ Monpazier/ Belvès/ Cadouin/Molières/Couze-</v>
          </cell>
          <cell r="F123">
            <v>119</v>
          </cell>
          <cell r="G123">
            <v>3</v>
          </cell>
          <cell r="H123">
            <v>1270</v>
          </cell>
          <cell r="I123">
            <v>12368745</v>
          </cell>
        </row>
        <row r="124">
          <cell r="C124" t="str">
            <v>42PP</v>
          </cell>
          <cell r="D124" t="str">
            <v>E</v>
          </cell>
          <cell r="E124" t="str">
            <v>St-Aubin/ Beaumont-du-Pér.**/St-Avit-/ Monpazier/ Belvès/ Cadouin/Molières/Couze-</v>
          </cell>
          <cell r="F124">
            <v>74.5</v>
          </cell>
          <cell r="G124">
            <v>3</v>
          </cell>
          <cell r="H124">
            <v>680</v>
          </cell>
          <cell r="I124">
            <v>9478847</v>
          </cell>
        </row>
        <row r="125">
          <cell r="C125" t="str">
            <v>42BIS PP</v>
          </cell>
          <cell r="D125" t="str">
            <v>E</v>
          </cell>
          <cell r="E125" t="str">
            <v xml:space="preserve">Couze-/ Molières**/ Cadouin/ Belvès/ Monpazier/St-Avit-/ Beaumont-du-Périgord/St-Aubin </v>
          </cell>
          <cell r="F125">
            <v>74.5</v>
          </cell>
          <cell r="G125">
            <v>3</v>
          </cell>
          <cell r="H125">
            <v>670</v>
          </cell>
          <cell r="I125">
            <v>10115411</v>
          </cell>
        </row>
        <row r="126">
          <cell r="C126" t="str">
            <v>42A PP</v>
          </cell>
          <cell r="D126" t="str">
            <v>E-N-S</v>
          </cell>
          <cell r="E126" t="str">
            <v>Lalinde/Ste-Foy-/ Ste-Alvère**/ Clermont-de-Beauregard/ Rouffignac-/ Lacropte/ Vergt/</v>
          </cell>
          <cell r="F126">
            <v>90</v>
          </cell>
          <cell r="G126">
            <v>2</v>
          </cell>
          <cell r="H126">
            <v>600</v>
          </cell>
          <cell r="I126">
            <v>13276453</v>
          </cell>
        </row>
        <row r="127">
          <cell r="C127" t="str">
            <v>42ABIS GP</v>
          </cell>
          <cell r="D127" t="str">
            <v>E-N-S</v>
          </cell>
          <cell r="E127" t="str">
            <v>Clermont-de-Beauregard**/ Vergt/Lacropte/Rouffignac-de-/Ste-Alvère/Gd Castang</v>
          </cell>
          <cell r="F127">
            <v>122</v>
          </cell>
          <cell r="G127">
            <v>2</v>
          </cell>
          <cell r="H127">
            <v>1100</v>
          </cell>
          <cell r="I127">
            <v>12953998</v>
          </cell>
        </row>
        <row r="128">
          <cell r="C128" t="str">
            <v>42ABIS PP</v>
          </cell>
          <cell r="D128" t="str">
            <v>E-N-S</v>
          </cell>
          <cell r="E128" t="str">
            <v>Clermont-de-Beauregard**/ Vergt/Lacropte/Rouffignac-de-/Ste-Alvère/Gd Castang</v>
          </cell>
          <cell r="F128">
            <v>90</v>
          </cell>
          <cell r="G128">
            <v>2</v>
          </cell>
          <cell r="H128">
            <v>750</v>
          </cell>
          <cell r="I128">
            <v>12953602</v>
          </cell>
        </row>
        <row r="129">
          <cell r="C129" t="str">
            <v>43 GP</v>
          </cell>
          <cell r="D129" t="str">
            <v>O</v>
          </cell>
          <cell r="E129" t="str">
            <v>Le Flex**St-Méard-/ Villefranche-de-/ St-Emilion/ Castillon-la-/ Pessac-sur/ Pineuilh</v>
          </cell>
          <cell r="F129">
            <v>129</v>
          </cell>
          <cell r="G129" t="str">
            <v>2</v>
          </cell>
          <cell r="H129">
            <v>1000</v>
          </cell>
          <cell r="I129">
            <v>9476440</v>
          </cell>
        </row>
        <row r="130">
          <cell r="C130" t="str">
            <v>43 PP</v>
          </cell>
          <cell r="D130" t="str">
            <v>O</v>
          </cell>
          <cell r="E130" t="str">
            <v>Le Flex**St-Méard-/ Villefranche-de-/ St-Emilion/ Castillon-la-/ Pessac-sur/ Pineuilh</v>
          </cell>
          <cell r="F130">
            <v>80</v>
          </cell>
          <cell r="G130" t="str">
            <v>2</v>
          </cell>
          <cell r="H130">
            <v>510</v>
          </cell>
          <cell r="I130">
            <v>9476423</v>
          </cell>
        </row>
        <row r="131">
          <cell r="C131" t="str">
            <v>43BIS GP</v>
          </cell>
          <cell r="D131" t="str">
            <v>O</v>
          </cell>
          <cell r="E131" t="str">
            <v>Pessac**/ Vélines/ Villefranche-de-/ St- Magne-de-Castillon:/St-Méard-de-Gurçon /</v>
          </cell>
          <cell r="F131">
            <v>129</v>
          </cell>
          <cell r="G131" t="str">
            <v>2</v>
          </cell>
          <cell r="H131">
            <v>1000</v>
          </cell>
          <cell r="I131">
            <v>16053985</v>
          </cell>
        </row>
        <row r="132">
          <cell r="C132" t="str">
            <v>43BIS PP</v>
          </cell>
          <cell r="D132" t="str">
            <v>O</v>
          </cell>
          <cell r="E132" t="str">
            <v>Pessac**/ Vélines/ Villefranche-de-/ St- Magne-de-Castillon:/St-Méard-de-Gurçon /</v>
          </cell>
          <cell r="F132">
            <v>80</v>
          </cell>
          <cell r="G132" t="str">
            <v>2</v>
          </cell>
          <cell r="H132">
            <v>510</v>
          </cell>
          <cell r="I132">
            <v>16053812</v>
          </cell>
        </row>
        <row r="133">
          <cell r="C133" t="str">
            <v>43A</v>
          </cell>
          <cell r="D133" t="str">
            <v>S-O-N</v>
          </cell>
          <cell r="E133" t="str">
            <v xml:space="preserve">Pomport/ Eymet/ Duras/ Pellegrue/ Castillon/ Villefranche-de/ Montpon/ St-Martial-d'Arte. </v>
          </cell>
          <cell r="F133">
            <v>153.4</v>
          </cell>
          <cell r="G133">
            <v>3</v>
          </cell>
          <cell r="H133">
            <v>1500</v>
          </cell>
          <cell r="I133">
            <v>16081735</v>
          </cell>
        </row>
        <row r="134">
          <cell r="C134" t="str">
            <v>43Abis</v>
          </cell>
          <cell r="D134" t="str">
            <v>N-O-S</v>
          </cell>
          <cell r="E134" t="str">
            <v xml:space="preserve">St-Martial-d'Artenset /Montpon-/Villefranche-de /Castillon-/Pellegrue /Duras/ Eymet/ Issigeac/ </v>
          </cell>
          <cell r="F134">
            <v>164.5</v>
          </cell>
          <cell r="G134">
            <v>3</v>
          </cell>
          <cell r="H134">
            <v>1200</v>
          </cell>
          <cell r="I134">
            <v>16169574</v>
          </cell>
        </row>
        <row r="135">
          <cell r="C135">
            <v>44</v>
          </cell>
          <cell r="D135" t="str">
            <v>N-O</v>
          </cell>
          <cell r="E135" t="str">
            <v>Mussidan/ Echourgnac/ Aubeterre / Chalais/ La Roche-Chalais/ Montpon-Ménestérol</v>
          </cell>
          <cell r="F135">
            <v>156</v>
          </cell>
          <cell r="G135">
            <v>3</v>
          </cell>
          <cell r="H135">
            <v>1680</v>
          </cell>
          <cell r="I135">
            <v>12954726</v>
          </cell>
        </row>
        <row r="136">
          <cell r="C136" t="str">
            <v>44A</v>
          </cell>
          <cell r="D136" t="str">
            <v>S-O-E</v>
          </cell>
          <cell r="E136" t="str">
            <v>Eymet/Allemans-du-Dropt/Monségur/ Blasimon/ Pessac/ Pineuilh/ La Ferrière</v>
          </cell>
          <cell r="F136">
            <v>143.80000000000001</v>
          </cell>
          <cell r="G136">
            <v>3</v>
          </cell>
          <cell r="H136">
            <v>1300</v>
          </cell>
          <cell r="I136">
            <v>16181116</v>
          </cell>
        </row>
        <row r="137">
          <cell r="C137">
            <v>45</v>
          </cell>
          <cell r="D137" t="str">
            <v>O-S</v>
          </cell>
          <cell r="E137" t="str">
            <v>La Ferrière/ Pineuilh/ Eynesse/Sauveterre-de-/ Duras/ Eymet/ Sigoulès</v>
          </cell>
          <cell r="F137">
            <v>149.80000000000001</v>
          </cell>
          <cell r="G137">
            <v>3</v>
          </cell>
          <cell r="H137">
            <v>1329</v>
          </cell>
          <cell r="I137">
            <v>16185888</v>
          </cell>
        </row>
        <row r="138">
          <cell r="C138" t="str">
            <v>45bis</v>
          </cell>
          <cell r="D138" t="str">
            <v>S-O</v>
          </cell>
          <cell r="E138" t="str">
            <v>Sigoulès/ Eymet/Duras/ Sauveterre-de-/Eynesse/ Pineuilh/La Férrière</v>
          </cell>
          <cell r="F138">
            <v>149.6</v>
          </cell>
          <cell r="G138">
            <v>3</v>
          </cell>
          <cell r="H138">
            <v>1326</v>
          </cell>
          <cell r="I138">
            <v>16186241</v>
          </cell>
        </row>
        <row r="139">
          <cell r="C139">
            <v>46</v>
          </cell>
          <cell r="D139" t="str">
            <v>E</v>
          </cell>
          <cell r="E139" t="str">
            <v>Beaumont-du-/ Cadouin/ Urval/ St-Cyprien/ Les Eyzies-/ Rouffignac-/ Lacrop</v>
          </cell>
          <cell r="F139">
            <v>150</v>
          </cell>
          <cell r="G139">
            <v>3</v>
          </cell>
          <cell r="H139">
            <v>1390</v>
          </cell>
          <cell r="I139">
            <v>16190486</v>
          </cell>
        </row>
        <row r="140">
          <cell r="C140" t="str">
            <v>46bis</v>
          </cell>
          <cell r="D140" t="str">
            <v>E</v>
          </cell>
          <cell r="E140" t="str">
            <v>Ste-Alvère/ Lacropte/ Rouffignac-/ Les Eyzies-/ St-Cyprien/ Urval/ Cadouin/Beaumont-du-</v>
          </cell>
          <cell r="F140">
            <v>151</v>
          </cell>
          <cell r="G140">
            <v>3</v>
          </cell>
          <cell r="H140">
            <v>1395</v>
          </cell>
          <cell r="I140">
            <v>20597259</v>
          </cell>
        </row>
        <row r="141">
          <cell r="C141" t="str">
            <v>46A</v>
          </cell>
          <cell r="D141" t="str">
            <v>E-S-O</v>
          </cell>
          <cell r="E141" t="str">
            <v>Bayac/ Monpazier/ Monflanquin/ Cancon/ Castillonnès/ Plaisance/ St-Aubin</v>
          </cell>
          <cell r="F141">
            <v>146.30000000000001</v>
          </cell>
          <cell r="G141">
            <v>2</v>
          </cell>
          <cell r="H141">
            <v>970</v>
          </cell>
          <cell r="I141">
            <v>16191013</v>
          </cell>
        </row>
        <row r="142">
          <cell r="C142">
            <v>47</v>
          </cell>
          <cell r="D142" t="str">
            <v>NE</v>
          </cell>
          <cell r="E142" t="str">
            <v>Ste-Alvère/Rouffignac/Thenon/Hautefort/Tourtoirac/Cubjac/St-Pierre-de-Ch./Vergt</v>
          </cell>
          <cell r="F142">
            <v>182</v>
          </cell>
          <cell r="G142">
            <v>3</v>
          </cell>
          <cell r="H142">
            <v>1600</v>
          </cell>
          <cell r="I142">
            <v>16212463</v>
          </cell>
        </row>
        <row r="143">
          <cell r="C143" t="str">
            <v>47bis</v>
          </cell>
          <cell r="D143" t="str">
            <v>NE</v>
          </cell>
          <cell r="E143" t="str">
            <v>Vergt/St-Pierre-de-Chi/Cubjac/Tourtoirac/Hautefort/Thenon/Rouffignac/Ste Alvère</v>
          </cell>
          <cell r="F143">
            <v>182</v>
          </cell>
          <cell r="G143">
            <v>3</v>
          </cell>
          <cell r="H143">
            <v>1950</v>
          </cell>
          <cell r="I143">
            <v>16212638</v>
          </cell>
        </row>
        <row r="144">
          <cell r="C144">
            <v>48</v>
          </cell>
          <cell r="D144" t="str">
            <v>N-E</v>
          </cell>
          <cell r="E144" t="str">
            <v>Mussidan/ St-Germain-du-Sal./ Tocane-/ Brantôme/ Cubjac/ St-Pierre-de-Chi./ Cendrieux</v>
          </cell>
          <cell r="F144">
            <v>194</v>
          </cell>
          <cell r="G144">
            <v>3</v>
          </cell>
          <cell r="H144">
            <v>1665</v>
          </cell>
          <cell r="I144">
            <v>20598730</v>
          </cell>
        </row>
        <row r="145">
          <cell r="C145">
            <v>49</v>
          </cell>
          <cell r="D145" t="str">
            <v>E-N</v>
          </cell>
          <cell r="E145" t="str">
            <v>Ste-Alvère/ Vergt/Neuvic/ Mensignac/ St-Germain-/ Mussidan/ Issac /Lamonzie-Montastruc</v>
          </cell>
          <cell r="F145">
            <v>200</v>
          </cell>
          <cell r="G145">
            <v>2</v>
          </cell>
          <cell r="H145">
            <v>1600</v>
          </cell>
          <cell r="I145">
            <v>15992707</v>
          </cell>
        </row>
        <row r="146">
          <cell r="C146">
            <v>50</v>
          </cell>
          <cell r="D146" t="str">
            <v>E</v>
          </cell>
          <cell r="E146" t="str">
            <v>St-Aubin-/ Villeréal/ Monpazier/ Cazals/ Gourdon/ Beynac/ Cadouin/ Lalinde</v>
          </cell>
          <cell r="F146">
            <v>205.5</v>
          </cell>
          <cell r="G146">
            <v>2</v>
          </cell>
          <cell r="H146">
            <v>2059</v>
          </cell>
          <cell r="I146">
            <v>20604077</v>
          </cell>
        </row>
        <row r="147">
          <cell r="C147">
            <v>51</v>
          </cell>
          <cell r="D147" t="str">
            <v>N</v>
          </cell>
          <cell r="E147" t="str">
            <v>Beleymas/ Villamblard / St Mayme de Peyrol/ St georges de Monclar</v>
          </cell>
          <cell r="F147">
            <v>62.5</v>
          </cell>
          <cell r="G147">
            <v>2</v>
          </cell>
          <cell r="H147">
            <v>600</v>
          </cell>
          <cell r="I147">
            <v>14027836</v>
          </cell>
        </row>
        <row r="148">
          <cell r="C148">
            <v>101</v>
          </cell>
          <cell r="D148" t="str">
            <v>S-O</v>
          </cell>
          <cell r="E148" t="str">
            <v xml:space="preserve">Le Poulvère (Rte de Monbazillac) / Pomport / Foncalpre / Beulaygues  </v>
          </cell>
          <cell r="F148">
            <v>31</v>
          </cell>
          <cell r="G148">
            <v>1</v>
          </cell>
          <cell r="H148">
            <v>268</v>
          </cell>
          <cell r="I148">
            <v>9464416</v>
          </cell>
        </row>
        <row r="149">
          <cell r="C149" t="str">
            <v>101 bis</v>
          </cell>
          <cell r="D149" t="str">
            <v>S-O</v>
          </cell>
          <cell r="E149" t="str">
            <v>Rte de Monbazillac / La Faurille / Beulaygues / Pomport / Le Poulvère</v>
          </cell>
          <cell r="F149">
            <v>31</v>
          </cell>
          <cell r="G149">
            <v>1</v>
          </cell>
          <cell r="H149">
            <v>268</v>
          </cell>
          <cell r="I149">
            <v>9464455</v>
          </cell>
        </row>
        <row r="150">
          <cell r="C150">
            <v>102</v>
          </cell>
          <cell r="D150" t="str">
            <v>E</v>
          </cell>
          <cell r="E150" t="str">
            <v xml:space="preserve">Z.I Campréal, Peyrelavade / St-Sauveur / Mouleydier / St-Agne / Cours-de </v>
          </cell>
          <cell r="F150">
            <v>36.5</v>
          </cell>
          <cell r="G150">
            <v>1</v>
          </cell>
          <cell r="H150">
            <v>256</v>
          </cell>
          <cell r="I150">
            <v>9387195</v>
          </cell>
        </row>
        <row r="151">
          <cell r="C151" t="str">
            <v>102 bis</v>
          </cell>
          <cell r="D151" t="str">
            <v>E</v>
          </cell>
          <cell r="E151" t="str">
            <v>Cours-de-Pile / St-Germain-et-Mons / St-Agne / Mouleydier / St-Sauveur</v>
          </cell>
          <cell r="F151">
            <v>36.5</v>
          </cell>
          <cell r="G151">
            <v>1</v>
          </cell>
          <cell r="H151">
            <v>210</v>
          </cell>
          <cell r="I151">
            <v>9500119</v>
          </cell>
        </row>
        <row r="152">
          <cell r="C152">
            <v>103</v>
          </cell>
          <cell r="D152" t="str">
            <v>N</v>
          </cell>
          <cell r="E152" t="str">
            <v xml:space="preserve">Lagudal / St-Jean-d'Eyraud / Lunas / Ginestet / Cabanétas / </v>
          </cell>
          <cell r="F152">
            <v>35</v>
          </cell>
          <cell r="G152">
            <v>2</v>
          </cell>
          <cell r="H152">
            <v>330</v>
          </cell>
          <cell r="I152">
            <v>9387227</v>
          </cell>
        </row>
        <row r="153">
          <cell r="C153" t="str">
            <v>103 bis</v>
          </cell>
          <cell r="D153" t="str">
            <v>N</v>
          </cell>
          <cell r="E153" t="str">
            <v>Cabanétas / Ginestet / Lunas / St-Jen-d'Eyraud / Lagudal</v>
          </cell>
          <cell r="F153">
            <v>35</v>
          </cell>
          <cell r="G153">
            <v>2</v>
          </cell>
          <cell r="H153">
            <v>341</v>
          </cell>
          <cell r="I153">
            <v>9500161</v>
          </cell>
        </row>
        <row r="154">
          <cell r="C154">
            <v>104</v>
          </cell>
          <cell r="D154" t="str">
            <v>O</v>
          </cell>
          <cell r="E154" t="str">
            <v>Le Monteil/ La Ferrière/ Gardonne/ Bourg d'Abren/ Prigonrieux/ Renaudat</v>
          </cell>
          <cell r="F154">
            <v>38.5</v>
          </cell>
          <cell r="G154">
            <v>0</v>
          </cell>
          <cell r="H154">
            <v>158</v>
          </cell>
          <cell r="I154">
            <v>9387279</v>
          </cell>
        </row>
        <row r="155">
          <cell r="C155" t="str">
            <v>104 bis</v>
          </cell>
          <cell r="D155" t="str">
            <v>O</v>
          </cell>
          <cell r="E155" t="str">
            <v>Renaudat/ Prigonrieux/ Bourg d'Abren/ Gardonne/ La Ferrière/ Le Monteil</v>
          </cell>
          <cell r="F155">
            <v>38.5</v>
          </cell>
          <cell r="G155">
            <v>0</v>
          </cell>
          <cell r="H155">
            <v>104</v>
          </cell>
          <cell r="I155">
            <v>9464521</v>
          </cell>
        </row>
        <row r="156">
          <cell r="C156">
            <v>105</v>
          </cell>
          <cell r="D156" t="str">
            <v>E</v>
          </cell>
          <cell r="E156" t="str">
            <v>Les Justices/ St-Aubin-de-Lanquais/Faux/ Lanquais/St-Germain-et-Mons</v>
          </cell>
          <cell r="F156">
            <v>43.5</v>
          </cell>
          <cell r="G156">
            <v>1</v>
          </cell>
          <cell r="H156">
            <v>290</v>
          </cell>
          <cell r="I156">
            <v>9388296</v>
          </cell>
        </row>
        <row r="157">
          <cell r="C157" t="str">
            <v>105 bis</v>
          </cell>
          <cell r="D157" t="str">
            <v>E</v>
          </cell>
          <cell r="E157" t="str">
            <v>St-Germain-et-Mons/Lanquais/ Faux/ St-Aubin-de-Lanquais/ Les Justices</v>
          </cell>
          <cell r="F157">
            <v>43.5</v>
          </cell>
          <cell r="G157">
            <v>1</v>
          </cell>
          <cell r="H157">
            <v>290</v>
          </cell>
          <cell r="I157">
            <v>9500238</v>
          </cell>
        </row>
        <row r="158">
          <cell r="C158">
            <v>106</v>
          </cell>
          <cell r="D158" t="str">
            <v>N-O</v>
          </cell>
          <cell r="E158" t="str">
            <v>Peymilou/ Bourg-d'Abren/ Gardonne/ La Ferrière/ Gabanelle/ Bonnefonds</v>
          </cell>
          <cell r="F158">
            <v>41.1</v>
          </cell>
          <cell r="G158">
            <v>1</v>
          </cell>
          <cell r="H158">
            <v>245</v>
          </cell>
          <cell r="I158">
            <v>9388341</v>
          </cell>
        </row>
        <row r="159">
          <cell r="C159" t="str">
            <v>106 bis</v>
          </cell>
          <cell r="D159" t="str">
            <v>N-O</v>
          </cell>
          <cell r="E159" t="str">
            <v>Bonnefonds/ Gabanelle/ La Ferrière/ Gardonne/ Bourg-d'Abren/ Peymilou</v>
          </cell>
          <cell r="F159">
            <v>41.1</v>
          </cell>
          <cell r="G159">
            <v>1</v>
          </cell>
          <cell r="H159">
            <v>240</v>
          </cell>
          <cell r="I159">
            <v>9511731</v>
          </cell>
        </row>
        <row r="160">
          <cell r="C160">
            <v>107</v>
          </cell>
          <cell r="D160" t="str">
            <v>S-O</v>
          </cell>
          <cell r="E160" t="str">
            <v>St Aubin de Lanquais/St Cernin de Labarde/Conne/Monbazillac/Tirecul</v>
          </cell>
          <cell r="F160">
            <v>39</v>
          </cell>
          <cell r="G160">
            <v>2</v>
          </cell>
          <cell r="H160">
            <v>308</v>
          </cell>
          <cell r="I160">
            <v>9538982</v>
          </cell>
        </row>
        <row r="161">
          <cell r="C161" t="str">
            <v>107 bis</v>
          </cell>
          <cell r="D161" t="str">
            <v>S-O</v>
          </cell>
          <cell r="E161" t="str">
            <v>Tirecul/Monbazillac/Conne/St Cernin/ST Aubin de Lanquais</v>
          </cell>
          <cell r="F161">
            <v>39</v>
          </cell>
          <cell r="G161">
            <v>2</v>
          </cell>
          <cell r="H161">
            <v>316</v>
          </cell>
          <cell r="I161">
            <v>10611616</v>
          </cell>
        </row>
        <row r="162">
          <cell r="C162">
            <v>108</v>
          </cell>
          <cell r="D162" t="str">
            <v>S-O</v>
          </cell>
          <cell r="E162" t="str">
            <v>St Laurent / Cunèges/ Sigoulès/ Pomport</v>
          </cell>
          <cell r="F162">
            <v>42.4</v>
          </cell>
          <cell r="G162">
            <v>2</v>
          </cell>
          <cell r="H162">
            <v>326</v>
          </cell>
          <cell r="I162">
            <v>12390530</v>
          </cell>
        </row>
        <row r="163">
          <cell r="C163" t="str">
            <v>108 bis</v>
          </cell>
          <cell r="D163" t="str">
            <v>S-O</v>
          </cell>
          <cell r="E163" t="str">
            <v>Pomport/ Sigoulès/ Cunèges/ St Laurent</v>
          </cell>
          <cell r="F163">
            <v>42.7</v>
          </cell>
          <cell r="G163">
            <v>2</v>
          </cell>
          <cell r="H163">
            <v>380</v>
          </cell>
          <cell r="I163">
            <v>12463040</v>
          </cell>
        </row>
        <row r="164">
          <cell r="C164">
            <v>109</v>
          </cell>
          <cell r="D164" t="str">
            <v>S-O</v>
          </cell>
          <cell r="E164" t="str">
            <v>St Aubin de Lanquais/Faux/ Monsac/ Lanquais</v>
          </cell>
          <cell r="F164">
            <v>49</v>
          </cell>
          <cell r="G164">
            <v>2</v>
          </cell>
          <cell r="H164">
            <v>389</v>
          </cell>
          <cell r="I164">
            <v>12726584</v>
          </cell>
        </row>
        <row r="165">
          <cell r="C165" t="str">
            <v>109 bis</v>
          </cell>
          <cell r="D165" t="str">
            <v>S-O</v>
          </cell>
          <cell r="E165" t="str">
            <v>Lanquais/ Monsac/ Faux St Aubin de Lanquais</v>
          </cell>
          <cell r="F165">
            <v>49.5</v>
          </cell>
          <cell r="G165">
            <v>2</v>
          </cell>
          <cell r="H165">
            <v>395</v>
          </cell>
          <cell r="I165">
            <v>12753643</v>
          </cell>
        </row>
        <row r="166">
          <cell r="C166">
            <v>110</v>
          </cell>
          <cell r="D166" t="str">
            <v>O</v>
          </cell>
          <cell r="E166" t="str">
            <v>Prigonrieux/ Les Ferroux/St Avit- St Nazaire/ Le Monteil/ St Laurent des Vignes</v>
          </cell>
          <cell r="F166">
            <v>58.7</v>
          </cell>
          <cell r="G166">
            <v>0</v>
          </cell>
          <cell r="H166">
            <v>219</v>
          </cell>
          <cell r="I166">
            <v>9376445</v>
          </cell>
        </row>
        <row r="167">
          <cell r="C167" t="str">
            <v>110 bis</v>
          </cell>
          <cell r="D167" t="str">
            <v>O</v>
          </cell>
          <cell r="E167" t="str">
            <v>St Laurent des Vignes/Le Monteil/ St Avit St Nazaire/ Les Ferroux/ Prigonrieux</v>
          </cell>
          <cell r="F167">
            <v>58.3</v>
          </cell>
          <cell r="G167">
            <v>0</v>
          </cell>
          <cell r="H167">
            <v>156</v>
          </cell>
          <cell r="I167">
            <v>10614116</v>
          </cell>
        </row>
        <row r="168">
          <cell r="C168">
            <v>111</v>
          </cell>
          <cell r="D168" t="str">
            <v>N-O</v>
          </cell>
          <cell r="E168" t="str">
            <v>Ginestet/ Bosset/ St Cernin/ Peymilou/</v>
          </cell>
          <cell r="F168">
            <v>54</v>
          </cell>
          <cell r="G168">
            <v>2</v>
          </cell>
          <cell r="H168">
            <v>540</v>
          </cell>
          <cell r="I168">
            <v>12753004</v>
          </cell>
        </row>
        <row r="169">
          <cell r="C169" t="str">
            <v>111 bis</v>
          </cell>
          <cell r="D169" t="str">
            <v>O-N</v>
          </cell>
          <cell r="E169" t="str">
            <v>Peymilou / St Cernin / Bosset / Ginestet</v>
          </cell>
          <cell r="F169">
            <v>55</v>
          </cell>
          <cell r="G169">
            <v>2</v>
          </cell>
          <cell r="H169">
            <v>530</v>
          </cell>
          <cell r="I169">
            <v>16035944</v>
          </cell>
        </row>
        <row r="170">
          <cell r="C170">
            <v>112</v>
          </cell>
          <cell r="D170" t="str">
            <v>E</v>
          </cell>
          <cell r="E170" t="str">
            <v>Liorac sur Louyre/ Baneuil/ Lanquais/ St Germain et Mons/ Cours de Pile</v>
          </cell>
          <cell r="F170">
            <v>52</v>
          </cell>
          <cell r="G170">
            <v>3</v>
          </cell>
          <cell r="H170">
            <v>415</v>
          </cell>
          <cell r="I170">
            <v>12816147</v>
          </cell>
        </row>
        <row r="171">
          <cell r="C171" t="str">
            <v>112 bis</v>
          </cell>
          <cell r="D171" t="str">
            <v>E</v>
          </cell>
          <cell r="E171" t="str">
            <v>Cours de Pile/ St Germain et Mons/ Lanquais/ Baneuil/ Liorac sur Louyre</v>
          </cell>
          <cell r="F171">
            <v>52</v>
          </cell>
          <cell r="G171">
            <v>3</v>
          </cell>
          <cell r="H171">
            <v>400</v>
          </cell>
          <cell r="I171">
            <v>16117470</v>
          </cell>
        </row>
        <row r="172">
          <cell r="C172">
            <v>113</v>
          </cell>
          <cell r="D172" t="str">
            <v>S-E</v>
          </cell>
          <cell r="E172" t="str">
            <v>St Aubin/ Issigeac/ Leydou/ Monsac/ Bayac/ Varennes</v>
          </cell>
          <cell r="F172">
            <v>62</v>
          </cell>
          <cell r="G172">
            <v>3</v>
          </cell>
          <cell r="H172">
            <v>432</v>
          </cell>
          <cell r="I172">
            <v>12816224</v>
          </cell>
        </row>
        <row r="173">
          <cell r="C173" t="str">
            <v>113 bis</v>
          </cell>
          <cell r="D173" t="str">
            <v>S-E</v>
          </cell>
          <cell r="E173" t="str">
            <v>Cours de Pile/ Couze et St Front/Monsac/ Issigeac/St Aubin</v>
          </cell>
          <cell r="F173">
            <v>62</v>
          </cell>
          <cell r="G173">
            <v>2</v>
          </cell>
          <cell r="H173">
            <v>342</v>
          </cell>
          <cell r="I173">
            <v>14462752</v>
          </cell>
        </row>
        <row r="174">
          <cell r="C174">
            <v>114</v>
          </cell>
          <cell r="D174" t="str">
            <v>O</v>
          </cell>
          <cell r="E174" t="str">
            <v>Le Monteil/ Gardonne/ St Avit/ Le Fleix/Barrat/ Prigonrieux</v>
          </cell>
          <cell r="F174">
            <v>52.3</v>
          </cell>
          <cell r="G174">
            <v>0</v>
          </cell>
          <cell r="H174">
            <v>120</v>
          </cell>
          <cell r="I174">
            <v>13272576</v>
          </cell>
        </row>
        <row r="175">
          <cell r="C175" t="str">
            <v>114 bis</v>
          </cell>
          <cell r="D175" t="str">
            <v>O</v>
          </cell>
          <cell r="E175" t="str">
            <v>Prigonrieux/ Les Féroux/ Le Fleix/ St Avit St Nazaire/ Gardonne/ Le Monteil</v>
          </cell>
          <cell r="F175">
            <v>52.6</v>
          </cell>
          <cell r="G175">
            <v>0</v>
          </cell>
          <cell r="H175">
            <v>100</v>
          </cell>
          <cell r="I175">
            <v>13579740</v>
          </cell>
        </row>
        <row r="176">
          <cell r="C176">
            <v>115</v>
          </cell>
          <cell r="D176" t="str">
            <v>O</v>
          </cell>
          <cell r="E176" t="str">
            <v xml:space="preserve"> La Ferrière/ St-Philippe-du-Seignal/ Le Fleix/ Les Féroux/ Prigonrieux/</v>
          </cell>
          <cell r="F176">
            <v>55</v>
          </cell>
          <cell r="G176">
            <v>0</v>
          </cell>
          <cell r="H176">
            <v>130</v>
          </cell>
          <cell r="I176">
            <v>9538934</v>
          </cell>
        </row>
        <row r="177">
          <cell r="C177" t="str">
            <v>115 bis</v>
          </cell>
          <cell r="D177" t="str">
            <v>O</v>
          </cell>
          <cell r="E177" t="str">
            <v>Prigonrieux/ Les Féroux/ Le Fleix/ St-Philippe-du-Seignal/ La Ferrière</v>
          </cell>
          <cell r="F177">
            <v>55</v>
          </cell>
          <cell r="G177">
            <v>1</v>
          </cell>
          <cell r="H177">
            <v>205</v>
          </cell>
          <cell r="I177">
            <v>10101114</v>
          </cell>
        </row>
        <row r="178">
          <cell r="C178">
            <v>116</v>
          </cell>
          <cell r="D178" t="str">
            <v>S-O</v>
          </cell>
          <cell r="E178" t="str">
            <v>Le Tounet/ Le Monteil/ Gardonne/ Peymilou</v>
          </cell>
          <cell r="F178">
            <v>52</v>
          </cell>
          <cell r="G178">
            <v>2</v>
          </cell>
          <cell r="H178">
            <v>370</v>
          </cell>
          <cell r="I178">
            <v>13272661</v>
          </cell>
        </row>
        <row r="179">
          <cell r="C179" t="str">
            <v>116 bis</v>
          </cell>
          <cell r="D179" t="str">
            <v>O-S</v>
          </cell>
          <cell r="E179" t="str">
            <v>Peymilou/ Gardonne/ Le Monteil/ Le Tounet</v>
          </cell>
          <cell r="F179">
            <v>52</v>
          </cell>
          <cell r="G179">
            <v>2</v>
          </cell>
          <cell r="H179">
            <v>370</v>
          </cell>
          <cell r="I179">
            <v>16117530</v>
          </cell>
        </row>
        <row r="180">
          <cell r="C180">
            <v>117</v>
          </cell>
          <cell r="D180" t="str">
            <v>E</v>
          </cell>
          <cell r="E180" t="str">
            <v>Cours de pile/Couze/Lalinde/Couze/Lanquais/St-Agne/Cours de pile</v>
          </cell>
          <cell r="F180">
            <v>54</v>
          </cell>
          <cell r="G180">
            <v>1</v>
          </cell>
          <cell r="H180">
            <v>300</v>
          </cell>
          <cell r="I180">
            <v>14201401</v>
          </cell>
        </row>
        <row r="181">
          <cell r="C181" t="str">
            <v>117 bis</v>
          </cell>
          <cell r="D181" t="str">
            <v>E</v>
          </cell>
          <cell r="E181" t="str">
            <v>Cours de Pile/ St Agne/ Lanquais/ Couze/ Lalinde/ Couze/ Cours de Pile</v>
          </cell>
          <cell r="F181">
            <v>54</v>
          </cell>
          <cell r="G181">
            <v>1</v>
          </cell>
          <cell r="H181">
            <v>240</v>
          </cell>
          <cell r="I181">
            <v>16117596</v>
          </cell>
        </row>
        <row r="182">
          <cell r="C182">
            <v>118</v>
          </cell>
          <cell r="D182" t="str">
            <v>N-E</v>
          </cell>
          <cell r="E182" t="str">
            <v>Le Monteil/ Fraisse/ Bosset/ Lunas/ Ginestet</v>
          </cell>
          <cell r="F182">
            <v>61</v>
          </cell>
          <cell r="G182">
            <v>3</v>
          </cell>
          <cell r="H182">
            <v>440</v>
          </cell>
          <cell r="I182">
            <v>14467876</v>
          </cell>
        </row>
        <row r="183">
          <cell r="C183" t="str">
            <v>118 bis</v>
          </cell>
          <cell r="D183" t="str">
            <v>E-N</v>
          </cell>
          <cell r="E183" t="str">
            <v>Ginestet/ Lunas/ Bosset/ Fraisse/ Le Monteil</v>
          </cell>
          <cell r="F183">
            <v>60</v>
          </cell>
          <cell r="G183">
            <v>4</v>
          </cell>
          <cell r="H183">
            <v>513</v>
          </cell>
          <cell r="I183">
            <v>16117649</v>
          </cell>
        </row>
        <row r="184">
          <cell r="C184">
            <v>119</v>
          </cell>
          <cell r="D184" t="str">
            <v>E</v>
          </cell>
          <cell r="E184" t="str">
            <v>Peymilou/ Le Fleix/ St Avit/ Gardonne/ Lamonzie / Le Monteil</v>
          </cell>
          <cell r="F184">
            <v>57</v>
          </cell>
          <cell r="G184">
            <v>2</v>
          </cell>
          <cell r="H184">
            <v>340</v>
          </cell>
          <cell r="I184">
            <v>14712095</v>
          </cell>
        </row>
        <row r="185">
          <cell r="C185" t="str">
            <v>119 bis</v>
          </cell>
          <cell r="D185" t="str">
            <v>E</v>
          </cell>
          <cell r="E185" t="str">
            <v>Le Monteil / Lamonzie / Gardonne / St Avit / Le Fleix / Peymilou</v>
          </cell>
          <cell r="F185">
            <v>57</v>
          </cell>
          <cell r="G185">
            <v>2</v>
          </cell>
          <cell r="H185">
            <v>325</v>
          </cell>
          <cell r="I185">
            <v>14749334</v>
          </cell>
        </row>
        <row r="186">
          <cell r="C186">
            <v>120</v>
          </cell>
          <cell r="D186" t="str">
            <v>O</v>
          </cell>
          <cell r="E186" t="str">
            <v>Le Fleix/ t-Avit-St-Nazaire/ St-Philippe-/ La Ferrière/ Cunèges/ Sigoulès</v>
          </cell>
          <cell r="F186">
            <v>59</v>
          </cell>
          <cell r="G186">
            <v>2</v>
          </cell>
          <cell r="H186">
            <v>330</v>
          </cell>
          <cell r="I186">
            <v>15775911</v>
          </cell>
        </row>
        <row r="187">
          <cell r="C187">
            <v>121</v>
          </cell>
          <cell r="D187" t="str">
            <v>E-S</v>
          </cell>
          <cell r="E187" t="str">
            <v>Couze-/ Bannes/ Moulin-du Surier/ Naussannes/ Issigeac/ St-Aubin-de-Lanquais</v>
          </cell>
          <cell r="F187">
            <v>66</v>
          </cell>
          <cell r="G187">
            <v>2</v>
          </cell>
          <cell r="H187">
            <v>307</v>
          </cell>
          <cell r="I187">
            <v>15775981</v>
          </cell>
        </row>
        <row r="188">
          <cell r="C188">
            <v>122</v>
          </cell>
          <cell r="D188" t="str">
            <v>E-S</v>
          </cell>
          <cell r="E188" t="str">
            <v>Lanquais/ Monsac/ Naussannes/ Monmadalès/ St-Aubin-de-Lanquais</v>
          </cell>
          <cell r="F188">
            <v>60</v>
          </cell>
          <cell r="G188">
            <v>3</v>
          </cell>
          <cell r="H188">
            <v>420</v>
          </cell>
          <cell r="I188">
            <v>15776028</v>
          </cell>
        </row>
        <row r="189">
          <cell r="C189">
            <v>123</v>
          </cell>
          <cell r="D189" t="str">
            <v>S-E</v>
          </cell>
          <cell r="E189" t="str">
            <v>Monbazillac/ Bouniagues/ Monsaguel/ Issigeac/ Verdon/ St-Germain-et-Mons</v>
          </cell>
          <cell r="F189">
            <v>54</v>
          </cell>
          <cell r="G189">
            <v>3</v>
          </cell>
          <cell r="H189">
            <v>473</v>
          </cell>
          <cell r="I189">
            <v>15776106</v>
          </cell>
        </row>
        <row r="190">
          <cell r="C190">
            <v>124</v>
          </cell>
          <cell r="D190" t="str">
            <v>O</v>
          </cell>
          <cell r="E190" t="str">
            <v xml:space="preserve">Le Fleix/ Ste-Foy-/ St-Philippe-du-/ La Ferrière/ Gardonne/ Bourg-d'A./La Force </v>
          </cell>
          <cell r="F190">
            <v>60</v>
          </cell>
          <cell r="G190">
            <v>0</v>
          </cell>
          <cell r="H190">
            <v>190</v>
          </cell>
          <cell r="I190">
            <v>15864761</v>
          </cell>
        </row>
        <row r="191">
          <cell r="C191">
            <v>125</v>
          </cell>
          <cell r="D191" t="str">
            <v>E</v>
          </cell>
          <cell r="E191" t="str">
            <v>St-Aubin-/ Faux/ Leydou/ Montaut/ St-Cernin-de-/ Soulbarède/ Conne-de-Labarde</v>
          </cell>
          <cell r="F191">
            <v>54</v>
          </cell>
          <cell r="G191">
            <v>3</v>
          </cell>
          <cell r="H191">
            <v>440</v>
          </cell>
          <cell r="I191">
            <v>15864796</v>
          </cell>
        </row>
        <row r="192">
          <cell r="C192">
            <v>126</v>
          </cell>
          <cell r="D192" t="str">
            <v>E</v>
          </cell>
          <cell r="E192" t="str">
            <v>Couze-/ Lalinde/ Sauveboeuf/ Mauzac/ La Guillou/ Lalinde/ Couze-et-St-Front</v>
          </cell>
          <cell r="F192">
            <v>62.5</v>
          </cell>
          <cell r="G192">
            <v>0</v>
          </cell>
          <cell r="H192">
            <v>135</v>
          </cell>
          <cell r="I192">
            <v>15926799</v>
          </cell>
        </row>
        <row r="193">
          <cell r="C193">
            <v>127</v>
          </cell>
          <cell r="D193" t="str">
            <v>E-N</v>
          </cell>
          <cell r="E193" t="str">
            <v>Pécharmant/ Liorac-/ Ste-Foy-de-/ Vick-Préssignac/ Ste-Colombes/ Baneuil/</v>
          </cell>
          <cell r="F193">
            <v>62.5</v>
          </cell>
          <cell r="G193">
            <v>5</v>
          </cell>
          <cell r="H193">
            <v>670</v>
          </cell>
          <cell r="I193">
            <v>17999924</v>
          </cell>
        </row>
        <row r="194">
          <cell r="C194">
            <v>128</v>
          </cell>
          <cell r="D194" t="str">
            <v>E</v>
          </cell>
          <cell r="E194" t="str">
            <v>Pécharmant/St-Sauveur/Mouleydier/St-Germain-/Verdon/Issigeac/St-Aubin</v>
          </cell>
          <cell r="F194">
            <v>53</v>
          </cell>
          <cell r="G194">
            <v>2</v>
          </cell>
          <cell r="H194">
            <v>370</v>
          </cell>
          <cell r="I194">
            <v>17999940</v>
          </cell>
        </row>
        <row r="195">
          <cell r="C195">
            <v>129</v>
          </cell>
          <cell r="D195" t="str">
            <v>O-S</v>
          </cell>
          <cell r="E195" t="str">
            <v>La Ferrière/ Cunèges/ Sigoulès/ Puyguilhem/ Coutures/ Saussignac/ Gardonne</v>
          </cell>
          <cell r="F195">
            <v>60</v>
          </cell>
          <cell r="G195">
            <v>3</v>
          </cell>
          <cell r="H195">
            <v>420</v>
          </cell>
          <cell r="I195">
            <v>17999995</v>
          </cell>
        </row>
        <row r="196">
          <cell r="C196">
            <v>130</v>
          </cell>
          <cell r="D196" t="str">
            <v>E-S</v>
          </cell>
          <cell r="E196" t="str">
            <v>Pécharmant/ St-Sauveur/ St-Aubin-de-/ Conne-de-/ Peyrelevade/ Ribagnac</v>
          </cell>
          <cell r="F196">
            <v>43.6</v>
          </cell>
          <cell r="G196">
            <v>3</v>
          </cell>
          <cell r="H196">
            <v>467</v>
          </cell>
          <cell r="I196">
            <v>18000052</v>
          </cell>
        </row>
        <row r="197">
          <cell r="C197">
            <v>131</v>
          </cell>
          <cell r="D197" t="str">
            <v>N</v>
          </cell>
          <cell r="E197" t="str">
            <v xml:space="preserve">Liorac-/ Monclard/ Campsegret/ St-Julien-de/ St-Jean-d'Eyr./ Lunas/ La Force </v>
          </cell>
          <cell r="F197">
            <v>60.3</v>
          </cell>
          <cell r="G197">
            <v>5</v>
          </cell>
          <cell r="H197">
            <v>650</v>
          </cell>
          <cell r="I197">
            <v>18057361</v>
          </cell>
        </row>
        <row r="198">
          <cell r="C198">
            <v>132</v>
          </cell>
          <cell r="D198" t="str">
            <v>N</v>
          </cell>
          <cell r="E198" t="str">
            <v>Peymilou/ Bosset/ Les Lèches/ Mussidan/ Issac/ Montagnac-la/ Pombonne</v>
          </cell>
          <cell r="F198">
            <v>64.3</v>
          </cell>
          <cell r="G198">
            <v>5</v>
          </cell>
          <cell r="H198">
            <v>722</v>
          </cell>
          <cell r="I198">
            <v>18057409</v>
          </cell>
        </row>
        <row r="199">
          <cell r="C199">
            <v>133</v>
          </cell>
          <cell r="D199" t="str">
            <v>E</v>
          </cell>
          <cell r="E199" t="str">
            <v xml:space="preserve">Cours-de/ Couze-/ Lalinde/ Préssignac-Vicq/ Vicq/ Ste-Foy-de-Longas </v>
          </cell>
          <cell r="F199">
            <v>64.5</v>
          </cell>
          <cell r="G199">
            <v>3</v>
          </cell>
          <cell r="H199">
            <v>498</v>
          </cell>
          <cell r="I199">
            <v>18057445</v>
          </cell>
        </row>
        <row r="200">
          <cell r="C200">
            <v>134</v>
          </cell>
          <cell r="D200" t="str">
            <v>NE-N</v>
          </cell>
          <cell r="E200" t="str">
            <v>Pécharmant/ Liorac-/ Ste-Foy-/ St-Laurent-des/ Clermont-de/ Lamonzie-Mont.</v>
          </cell>
          <cell r="F200">
            <v>60</v>
          </cell>
          <cell r="G200">
            <v>4</v>
          </cell>
          <cell r="H200">
            <v>535</v>
          </cell>
          <cell r="I200">
            <v>20413831</v>
          </cell>
        </row>
        <row r="201">
          <cell r="C201">
            <v>135</v>
          </cell>
          <cell r="D201" t="str">
            <v>N</v>
          </cell>
          <cell r="E201" t="str">
            <v>Peymilou/ Le Tulen/ Fraisse/ Le Fleix/ Barrat/ La Raufie/ Prigonrieux</v>
          </cell>
          <cell r="F201">
            <v>51</v>
          </cell>
          <cell r="G201">
            <v>2</v>
          </cell>
          <cell r="H201">
            <v>360</v>
          </cell>
          <cell r="I201">
            <v>20413888</v>
          </cell>
        </row>
        <row r="202">
          <cell r="C202">
            <v>136</v>
          </cell>
          <cell r="D202" t="str">
            <v>S-E</v>
          </cell>
          <cell r="E202" t="str">
            <v>St-Aubin-/ Faux/Monmadalès/ Issigeac/ Monsaguel/ Bouniagues/ Monbazillac</v>
          </cell>
          <cell r="F202">
            <v>47.5</v>
          </cell>
          <cell r="G202">
            <v>2</v>
          </cell>
          <cell r="H202">
            <v>360</v>
          </cell>
          <cell r="I202">
            <v>20414537</v>
          </cell>
        </row>
        <row r="203">
          <cell r="C203">
            <v>137</v>
          </cell>
          <cell r="D203" t="str">
            <v>O-S</v>
          </cell>
          <cell r="E203" t="str">
            <v>La Ferrière/ Cunèges/ Sigoulès/ Flaugeac/ Bridoire/ Les Costes/ Monbazillac</v>
          </cell>
          <cell r="F203">
            <v>44</v>
          </cell>
          <cell r="G203">
            <v>3</v>
          </cell>
          <cell r="H203">
            <v>408</v>
          </cell>
          <cell r="I203">
            <v>20414566</v>
          </cell>
        </row>
        <row r="204">
          <cell r="C204">
            <v>138</v>
          </cell>
          <cell r="D204" t="str">
            <v>O</v>
          </cell>
          <cell r="E204" t="str">
            <v xml:space="preserve">Renaudat/ Prigonrieux/ Bourg-d'A./ Les Féroux/ Le Fleix/ Ste-Foy-/ Coutures </v>
          </cell>
          <cell r="F204">
            <v>64.599999999999994</v>
          </cell>
          <cell r="G204">
            <v>3</v>
          </cell>
          <cell r="H204">
            <v>410</v>
          </cell>
          <cell r="I204">
            <v>20414609</v>
          </cell>
        </row>
        <row r="205">
          <cell r="C205">
            <v>139</v>
          </cell>
          <cell r="D205" t="str">
            <v>S</v>
          </cell>
          <cell r="E205" t="str">
            <v>Franchemont/Le Monteil/Pomport/Sigoulès/St Capraise/Ribagnac/Monbazillac</v>
          </cell>
          <cell r="F205">
            <v>52</v>
          </cell>
          <cell r="G205">
            <v>4</v>
          </cell>
          <cell r="H205">
            <v>560</v>
          </cell>
          <cell r="I205">
            <v>20486079</v>
          </cell>
        </row>
        <row r="206">
          <cell r="C206" t="str">
            <v>GR4-1</v>
          </cell>
          <cell r="D206" t="str">
            <v>E</v>
          </cell>
          <cell r="E206" t="str">
            <v>Cours de Pile/St Germain/St Agne/Lanquais/Couze retour long Dordogne</v>
          </cell>
          <cell r="F206">
            <v>47</v>
          </cell>
          <cell r="G206"/>
          <cell r="H206">
            <v>232</v>
          </cell>
          <cell r="I206">
            <v>23296966</v>
          </cell>
        </row>
        <row r="207">
          <cell r="C207" t="str">
            <v>GR4-2</v>
          </cell>
          <cell r="D207" t="str">
            <v>O</v>
          </cell>
          <cell r="E207" t="str">
            <v>Peymilou/La Fargue Basse/Le Landet/Gardonne</v>
          </cell>
          <cell r="F207">
            <v>37</v>
          </cell>
          <cell r="G207"/>
          <cell r="H207">
            <v>170</v>
          </cell>
          <cell r="I207">
            <v>23297096</v>
          </cell>
        </row>
        <row r="208">
          <cell r="C208" t="str">
            <v>GR4-3</v>
          </cell>
          <cell r="D208" t="str">
            <v>O</v>
          </cell>
          <cell r="E208" t="str">
            <v>Voie Verte/Prigonrieux/Le Landet/Gardonne/</v>
          </cell>
          <cell r="F208">
            <v>38</v>
          </cell>
          <cell r="G208"/>
          <cell r="H208">
            <v>121</v>
          </cell>
          <cell r="I208">
            <v>23297210</v>
          </cell>
        </row>
        <row r="209">
          <cell r="C209" t="str">
            <v>GR4-4</v>
          </cell>
          <cell r="D209" t="str">
            <v>S</v>
          </cell>
          <cell r="E209" t="str">
            <v>St Laurent des Vignes/La Marche/Le Bouhan/La Calevie/Monbazillac</v>
          </cell>
          <cell r="F209">
            <v>34</v>
          </cell>
          <cell r="G209"/>
          <cell r="H209">
            <v>273</v>
          </cell>
          <cell r="I209">
            <v>23297559</v>
          </cell>
        </row>
        <row r="210">
          <cell r="C210" t="str">
            <v>GR4-5</v>
          </cell>
          <cell r="D210" t="str">
            <v>N</v>
          </cell>
          <cell r="E210" t="str">
            <v>Pombonne/Voie Romaine/Le Fieu/Rte Peymilou (le bas)</v>
          </cell>
          <cell r="F210">
            <v>23</v>
          </cell>
          <cell r="G210"/>
          <cell r="H210">
            <v>204</v>
          </cell>
          <cell r="I210">
            <v>23297726</v>
          </cell>
        </row>
        <row r="211">
          <cell r="C211" t="str">
            <v>GR4-6</v>
          </cell>
          <cell r="D211" t="str">
            <v>N</v>
          </cell>
          <cell r="E211" t="str">
            <v>Pombonne/Voie Romaine/Le Fieu/Prigonrieux/Voie Verte</v>
          </cell>
          <cell r="F211">
            <v>33</v>
          </cell>
          <cell r="G211"/>
          <cell r="H211">
            <v>277</v>
          </cell>
          <cell r="I211">
            <v>23297738</v>
          </cell>
        </row>
        <row r="212">
          <cell r="C212" t="str">
            <v>GR4-7</v>
          </cell>
          <cell r="D212" t="str">
            <v>E</v>
          </cell>
          <cell r="E212" t="str">
            <v>Les Farcies/Rte de Pombonne/St Sauveur/Tuilliere</v>
          </cell>
          <cell r="F212" t="str">
            <v>32</v>
          </cell>
          <cell r="G212"/>
          <cell r="H212" t="str">
            <v>200</v>
          </cell>
          <cell r="I212">
            <v>23297842</v>
          </cell>
        </row>
        <row r="213">
          <cell r="C213" t="str">
            <v>GR4-8</v>
          </cell>
          <cell r="D213" t="str">
            <v>E</v>
          </cell>
          <cell r="E213" t="str">
            <v>Les Farguettes/St Aubin/Faux/St Germain</v>
          </cell>
          <cell r="F213" t="str">
            <v>39</v>
          </cell>
          <cell r="G213"/>
          <cell r="H213" t="str">
            <v>237</v>
          </cell>
          <cell r="I213">
            <v>23298053</v>
          </cell>
        </row>
        <row r="214">
          <cell r="C214" t="str">
            <v>GR4-9</v>
          </cell>
          <cell r="D214" t="str">
            <v>SO</v>
          </cell>
          <cell r="E214" t="str">
            <v>St Laurent des Vignes/Gardonne/St Pierre d'Heyraud/Prigonrieux</v>
          </cell>
          <cell r="F214" t="str">
            <v>42</v>
          </cell>
          <cell r="G214"/>
          <cell r="H214" t="str">
            <v>130</v>
          </cell>
          <cell r="I214">
            <v>23337193</v>
          </cell>
        </row>
        <row r="215">
          <cell r="C215" t="str">
            <v>GR4-10</v>
          </cell>
          <cell r="D215"/>
          <cell r="E215"/>
          <cell r="F215"/>
          <cell r="G215"/>
          <cell r="H215"/>
          <cell r="I215"/>
        </row>
        <row r="216">
          <cell r="C216" t="str">
            <v>GR4-11</v>
          </cell>
          <cell r="D216"/>
          <cell r="E216"/>
          <cell r="F216"/>
          <cell r="G216"/>
          <cell r="H216"/>
          <cell r="I216"/>
        </row>
        <row r="217">
          <cell r="C217" t="str">
            <v>GR4-12</v>
          </cell>
          <cell r="D217"/>
          <cell r="E217"/>
          <cell r="F217"/>
          <cell r="G217"/>
          <cell r="H217"/>
          <cell r="I217"/>
        </row>
        <row r="218">
          <cell r="C218" t="str">
            <v>GR4-13</v>
          </cell>
          <cell r="D218"/>
          <cell r="E218"/>
          <cell r="F218"/>
          <cell r="G218"/>
          <cell r="H218"/>
          <cell r="I218"/>
        </row>
        <row r="219">
          <cell r="C219" t="str">
            <v>GR4-14</v>
          </cell>
          <cell r="D219"/>
          <cell r="E219"/>
          <cell r="F219"/>
          <cell r="G219"/>
          <cell r="H219"/>
          <cell r="I219"/>
        </row>
        <row r="220">
          <cell r="C220" t="str">
            <v>GR4-15</v>
          </cell>
          <cell r="D220"/>
          <cell r="E220"/>
          <cell r="F220"/>
          <cell r="G220"/>
          <cell r="H220"/>
          <cell r="I220"/>
        </row>
        <row r="221">
          <cell r="C221" t="str">
            <v>GR4-16</v>
          </cell>
          <cell r="D221"/>
          <cell r="E221"/>
          <cell r="F221"/>
          <cell r="G221"/>
          <cell r="H221"/>
          <cell r="I221"/>
        </row>
        <row r="222">
          <cell r="C222" t="str">
            <v>GR4-17</v>
          </cell>
          <cell r="D222"/>
          <cell r="E222"/>
          <cell r="F222"/>
          <cell r="G222"/>
          <cell r="H222"/>
          <cell r="I222"/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openrunner.com/r/132725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07D8A-4BFF-41DC-819D-0F74B7026BB2}">
  <dimension ref="A1:IU64"/>
  <sheetViews>
    <sheetView showGridLines="0" tabSelected="1" zoomScale="90" zoomScaleNormal="90" workbookViewId="0">
      <selection activeCell="I11" sqref="I11"/>
    </sheetView>
  </sheetViews>
  <sheetFormatPr baseColWidth="10" defaultRowHeight="14.25" customHeight="1" x14ac:dyDescent="0.3"/>
  <cols>
    <col min="1" max="1" width="8.21875" style="2" customWidth="1"/>
    <col min="2" max="2" width="15.44140625" style="2" customWidth="1"/>
    <col min="3" max="3" width="89.21875" style="2" customWidth="1"/>
    <col min="4" max="4" width="10.77734375" style="2" customWidth="1"/>
    <col min="5" max="5" width="12.77734375" style="2" customWidth="1"/>
    <col min="6" max="6" width="9.5546875" style="2" customWidth="1"/>
    <col min="7" max="7" width="8.88671875" style="2" customWidth="1"/>
    <col min="8" max="8" width="9.77734375" style="2" customWidth="1"/>
    <col min="9" max="9" width="52.21875" style="2" bestFit="1" customWidth="1"/>
    <col min="10" max="10" width="10.44140625" style="2" hidden="1" customWidth="1"/>
    <col min="11" max="11" width="13.21875" style="2" customWidth="1"/>
    <col min="12" max="14" width="11.5546875" style="2"/>
    <col min="15" max="255" width="10.88671875" style="2" customWidth="1"/>
  </cols>
  <sheetData>
    <row r="1" spans="1:14" ht="14.2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42.45" customHeight="1" x14ac:dyDescent="0.75">
      <c r="A2" s="62" t="s">
        <v>0</v>
      </c>
      <c r="B2" s="62"/>
      <c r="C2" s="62"/>
      <c r="D2" s="62"/>
      <c r="E2" s="62"/>
      <c r="F2" s="62"/>
      <c r="G2" s="62"/>
      <c r="H2" s="62"/>
      <c r="I2" s="62"/>
      <c r="J2" s="1"/>
      <c r="K2" s="1"/>
      <c r="L2" s="1"/>
      <c r="M2" s="1"/>
      <c r="N2" s="1"/>
    </row>
    <row r="3" spans="1:14" ht="14.25" customHeight="1" x14ac:dyDescent="0.3">
      <c r="A3" s="63" t="s">
        <v>1</v>
      </c>
      <c r="B3" s="63"/>
      <c r="C3" s="63"/>
      <c r="D3" s="63"/>
      <c r="E3" s="63"/>
      <c r="F3" s="63"/>
      <c r="G3" s="63"/>
      <c r="H3" s="63"/>
      <c r="I3" s="63"/>
      <c r="J3" s="1"/>
      <c r="K3" s="1"/>
      <c r="L3" s="1"/>
      <c r="M3" s="1"/>
      <c r="N3" s="1"/>
    </row>
    <row r="4" spans="1:14" ht="14.25" customHeight="1" x14ac:dyDescent="0.3">
      <c r="A4" s="63"/>
      <c r="B4" s="63"/>
      <c r="C4" s="63"/>
      <c r="D4" s="63"/>
      <c r="E4" s="63"/>
      <c r="F4" s="63"/>
      <c r="G4" s="63"/>
      <c r="H4" s="63"/>
      <c r="I4" s="63"/>
      <c r="J4" s="1"/>
      <c r="K4" s="1"/>
      <c r="L4" s="1"/>
      <c r="M4" s="1"/>
      <c r="N4" s="1"/>
    </row>
    <row r="5" spans="1:14" ht="75.75" customHeight="1" x14ac:dyDescent="0.3">
      <c r="A5" s="63"/>
      <c r="B5" s="63"/>
      <c r="C5" s="63"/>
      <c r="D5" s="63"/>
      <c r="E5" s="63"/>
      <c r="F5" s="63"/>
      <c r="G5" s="63"/>
      <c r="H5" s="63"/>
      <c r="I5" s="63"/>
      <c r="J5" s="1"/>
      <c r="K5" s="1"/>
      <c r="L5" s="1"/>
      <c r="M5" s="1"/>
      <c r="N5" s="1"/>
    </row>
    <row r="6" spans="1:14" ht="56.7" customHeight="1" x14ac:dyDescent="0.3">
      <c r="A6" s="3"/>
      <c r="B6" s="64" t="s">
        <v>2</v>
      </c>
      <c r="C6" s="64"/>
      <c r="D6" s="64"/>
      <c r="E6" s="64"/>
      <c r="F6" s="64"/>
      <c r="G6" s="64"/>
      <c r="H6" s="64"/>
      <c r="I6" s="64"/>
      <c r="J6" s="1"/>
      <c r="K6" s="1"/>
      <c r="L6" s="1"/>
      <c r="M6" s="1"/>
      <c r="N6" s="1"/>
    </row>
    <row r="7" spans="1:14" ht="42.45" customHeight="1" x14ac:dyDescent="0.3">
      <c r="A7" s="1"/>
      <c r="B7" s="65"/>
      <c r="C7" s="65"/>
      <c r="D7" s="65"/>
      <c r="E7" s="65"/>
      <c r="F7" s="65"/>
      <c r="G7" s="65"/>
      <c r="H7" s="65"/>
      <c r="I7" s="65"/>
      <c r="J7" s="1"/>
      <c r="K7" s="1"/>
      <c r="L7" s="4"/>
      <c r="M7" s="1"/>
      <c r="N7" s="1"/>
    </row>
    <row r="8" spans="1:14" ht="15.75" customHeight="1" x14ac:dyDescent="0.3">
      <c r="A8" s="1"/>
      <c r="B8" s="5" t="s">
        <v>3</v>
      </c>
      <c r="C8" s="5" t="s">
        <v>4</v>
      </c>
      <c r="D8" s="6"/>
      <c r="E8" s="66" t="s">
        <v>5</v>
      </c>
      <c r="F8" s="66"/>
      <c r="G8" s="66"/>
      <c r="H8" s="66"/>
      <c r="I8" s="7" t="s">
        <v>6</v>
      </c>
      <c r="J8" s="1"/>
      <c r="K8" s="1"/>
      <c r="L8" s="1"/>
      <c r="M8" s="1"/>
      <c r="N8" s="8"/>
    </row>
    <row r="9" spans="1:14" ht="17.25" customHeight="1" x14ac:dyDescent="0.3">
      <c r="A9" s="1"/>
      <c r="B9" s="9"/>
      <c r="C9" s="6"/>
      <c r="D9" s="6"/>
      <c r="E9" s="10" t="s">
        <v>7</v>
      </c>
      <c r="F9" s="10" t="s">
        <v>8</v>
      </c>
      <c r="G9" s="10" t="s">
        <v>9</v>
      </c>
      <c r="H9" s="11" t="s">
        <v>10</v>
      </c>
      <c r="I9" s="7" t="s">
        <v>11</v>
      </c>
      <c r="J9" s="1"/>
      <c r="K9" s="12"/>
      <c r="L9" s="1"/>
      <c r="M9" s="1"/>
      <c r="N9" s="1"/>
    </row>
    <row r="10" spans="1:14" ht="31.2" x14ac:dyDescent="0.3">
      <c r="A10" s="1"/>
      <c r="B10" s="13" t="s">
        <v>12</v>
      </c>
      <c r="C10" s="14" t="s">
        <v>13</v>
      </c>
      <c r="D10" s="15"/>
      <c r="E10" s="16">
        <v>114</v>
      </c>
      <c r="F10" s="16">
        <v>120</v>
      </c>
      <c r="G10" s="17" t="s">
        <v>14</v>
      </c>
      <c r="H10" s="16">
        <v>52.3</v>
      </c>
      <c r="I10" s="18">
        <f>HYPERLINK("https://www.openrunner.com/r/13272576",13272576)</f>
        <v>13272576</v>
      </c>
      <c r="J10" s="1"/>
      <c r="K10" s="19"/>
      <c r="L10" s="1"/>
      <c r="M10" s="1"/>
      <c r="N10" s="1"/>
    </row>
    <row r="11" spans="1:14" ht="31.05" customHeight="1" x14ac:dyDescent="0.35">
      <c r="A11" s="1"/>
      <c r="B11" s="20" t="s">
        <v>15</v>
      </c>
      <c r="C11" s="21" t="str">
        <f>VLOOKUP(E11,[1]Feuil1!$C$3:$I$222,3,0)</f>
        <v xml:space="preserve">Le Poulvère (Rte de Monbazillac) / Pomport / Foncalpre / Beulaygues  </v>
      </c>
      <c r="D11" s="22" t="s">
        <v>16</v>
      </c>
      <c r="E11" s="23">
        <v>101</v>
      </c>
      <c r="F11" s="21">
        <f>VLOOKUP(E11,[1]Feuil1!$C$3:$I$222,6,0)</f>
        <v>268</v>
      </c>
      <c r="G11" s="21" t="str">
        <f>VLOOKUP(E11,[1]Feuil1!$C$3:$I$222,2,0)</f>
        <v>S-O</v>
      </c>
      <c r="H11" s="21">
        <f>VLOOKUP(E11,[1]Feuil1!$C$3:$I$222,4,0)</f>
        <v>31</v>
      </c>
      <c r="I11" s="18" t="str">
        <f>HYPERLINK("https://www.openrunner.com/r/"&amp;J11,"https://www.openrunner.com/r/"&amp;J11)</f>
        <v>https://www.openrunner.com/r/9464416</v>
      </c>
      <c r="J11" s="21">
        <f>VLOOKUP(E11,[1]Feuil1!$C$3:$I$222,7,0)</f>
        <v>9464416</v>
      </c>
      <c r="K11" s="24"/>
      <c r="L11" s="1"/>
      <c r="M11" s="1"/>
      <c r="N11" s="1"/>
    </row>
    <row r="12" spans="1:14" ht="24.9" customHeight="1" x14ac:dyDescent="0.3">
      <c r="A12" s="1"/>
      <c r="B12" s="13" t="s">
        <v>17</v>
      </c>
      <c r="C12" s="21" t="str">
        <f>VLOOKUP(E12,[1]Feuil1!$C$3:$I$222,3,0)</f>
        <v>Pombonne/Voie Romaine/Le Fieu/Prigonrieux/Voie Verte</v>
      </c>
      <c r="D12" s="22" t="s">
        <v>16</v>
      </c>
      <c r="E12" s="25" t="s">
        <v>18</v>
      </c>
      <c r="F12" s="21">
        <f>VLOOKUP(E12,[1]Feuil1!$C$3:$I$222,6,0)</f>
        <v>277</v>
      </c>
      <c r="G12" s="21" t="str">
        <f>VLOOKUP(E12,[1]Feuil1!$C$3:$I$222,2,0)</f>
        <v>N</v>
      </c>
      <c r="H12" s="21">
        <f>VLOOKUP(E12,[1]Feuil1!$C$3:$I$222,4,0)</f>
        <v>33</v>
      </c>
      <c r="I12" s="18" t="str">
        <f t="shared" ref="I12:I18" si="0">HYPERLINK("https://www.openrunner.com/r/"&amp;J12,"https://www.openrunner.com/r/"&amp;J12)</f>
        <v>https://www.openrunner.com/r/23297738</v>
      </c>
      <c r="J12" s="21">
        <f>VLOOKUP(E12,[1]Feuil1!$C$3:$I$222,7,0)</f>
        <v>23297738</v>
      </c>
      <c r="K12" s="19"/>
      <c r="L12" s="1"/>
      <c r="M12" s="1"/>
      <c r="N12" s="1"/>
    </row>
    <row r="13" spans="1:14" ht="24.9" customHeight="1" x14ac:dyDescent="0.3">
      <c r="A13" s="1"/>
      <c r="B13" s="20" t="s">
        <v>19</v>
      </c>
      <c r="C13" s="21" t="str">
        <f>VLOOKUP(E13,[1]Feuil1!$C$3:$I$222,3,0)</f>
        <v>St Laurent des Vignes/Gardonne/St Pierre d'Heyraud/Prigonrieux</v>
      </c>
      <c r="D13" s="22" t="s">
        <v>16</v>
      </c>
      <c r="E13" s="23" t="s">
        <v>20</v>
      </c>
      <c r="F13" s="21" t="str">
        <f>VLOOKUP(E13,[1]Feuil1!$C$3:$I$222,6,0)</f>
        <v>130</v>
      </c>
      <c r="G13" s="21" t="str">
        <f>VLOOKUP(E13,[1]Feuil1!$C$3:$I$222,2,0)</f>
        <v>SO</v>
      </c>
      <c r="H13" s="21" t="str">
        <f>VLOOKUP(E13,[1]Feuil1!$C$3:$I$222,4,0)</f>
        <v>42</v>
      </c>
      <c r="I13" s="18" t="str">
        <f t="shared" si="0"/>
        <v>https://www.openrunner.com/r/23337193</v>
      </c>
      <c r="J13" s="21">
        <f>VLOOKUP(E13,[1]Feuil1!$C$3:$I$222,7,0)</f>
        <v>23337193</v>
      </c>
      <c r="K13" s="19"/>
      <c r="L13" s="1"/>
      <c r="M13" s="1"/>
      <c r="N13" s="1"/>
    </row>
    <row r="14" spans="1:14" ht="24.9" customHeight="1" x14ac:dyDescent="0.35">
      <c r="A14" s="1"/>
      <c r="B14" s="13" t="s">
        <v>21</v>
      </c>
      <c r="C14" s="21" t="str">
        <f>VLOOKUP(E14,[1]Feuil1!$C$3:$I$222,3,0)</f>
        <v>Les Justices/ St-Aubin-de-Lanquais/Faux/ Lanquais/St-Germain-et-Mons</v>
      </c>
      <c r="D14" s="22" t="s">
        <v>16</v>
      </c>
      <c r="E14" s="25">
        <v>105</v>
      </c>
      <c r="F14" s="21">
        <f>VLOOKUP(E14,[1]Feuil1!$C$3:$I$222,6,0)</f>
        <v>290</v>
      </c>
      <c r="G14" s="21" t="str">
        <f>VLOOKUP(E14,[1]Feuil1!$C$3:$I$222,2,0)</f>
        <v>E</v>
      </c>
      <c r="H14" s="21">
        <f>VLOOKUP(E14,[1]Feuil1!$C$3:$I$222,4,0)</f>
        <v>43.5</v>
      </c>
      <c r="I14" s="18" t="str">
        <f t="shared" si="0"/>
        <v>https://www.openrunner.com/r/9388296</v>
      </c>
      <c r="J14" s="21">
        <f>VLOOKUP(E14,[1]Feuil1!$C$3:$I$222,7,0)</f>
        <v>9388296</v>
      </c>
      <c r="K14" s="19"/>
      <c r="L14" s="1"/>
      <c r="M14" s="26"/>
      <c r="N14" s="1"/>
    </row>
    <row r="15" spans="1:14" ht="24.75" customHeight="1" x14ac:dyDescent="0.3">
      <c r="A15" s="1"/>
      <c r="B15" s="13" t="s">
        <v>22</v>
      </c>
      <c r="C15" s="21" t="str">
        <f>VLOOKUP(E15,[1]Feuil1!$C$3:$I$222,3,0)</f>
        <v>Cours de Pile/St Germain/St Agne/Lanquais/Couze retour long Dordogne</v>
      </c>
      <c r="D15" s="22" t="s">
        <v>16</v>
      </c>
      <c r="E15" s="17" t="s">
        <v>23</v>
      </c>
      <c r="F15" s="21">
        <f>VLOOKUP(E15,[1]Feuil1!$C$3:$I$222,6,0)</f>
        <v>232</v>
      </c>
      <c r="G15" s="21" t="str">
        <f>VLOOKUP(E15,[1]Feuil1!$C$3:$I$222,2,0)</f>
        <v>E</v>
      </c>
      <c r="H15" s="21">
        <f>VLOOKUP(E15,[1]Feuil1!$C$3:$I$222,4,0)</f>
        <v>47</v>
      </c>
      <c r="I15" s="18" t="str">
        <f t="shared" si="0"/>
        <v>https://www.openrunner.com/r/23296966</v>
      </c>
      <c r="J15" s="21">
        <f>VLOOKUP(E15,[1]Feuil1!$C$3:$I$222,7,0)</f>
        <v>23296966</v>
      </c>
      <c r="K15" s="27"/>
      <c r="L15" s="1"/>
      <c r="M15" s="1"/>
      <c r="N15" s="1"/>
    </row>
    <row r="16" spans="1:14" ht="27.75" customHeight="1" x14ac:dyDescent="0.35">
      <c r="A16" s="1"/>
      <c r="B16" s="13" t="s">
        <v>24</v>
      </c>
      <c r="C16" s="21" t="str">
        <f>VLOOKUP(E16,[1]Feuil1!$C$3:$I$222,3,0)</f>
        <v>Peymilou/ Bourg-d'Abren/ Gardonne/ La Ferrière/ Gabanelle/ Bonnefonds</v>
      </c>
      <c r="D16" s="22" t="s">
        <v>16</v>
      </c>
      <c r="E16" s="25">
        <v>106</v>
      </c>
      <c r="F16" s="21">
        <f>VLOOKUP(E16,[1]Feuil1!$C$3:$I$222,6,0)</f>
        <v>245</v>
      </c>
      <c r="G16" s="21" t="str">
        <f>VLOOKUP(E16,[1]Feuil1!$C$3:$I$222,2,0)</f>
        <v>N-O</v>
      </c>
      <c r="H16" s="21">
        <f>VLOOKUP(E16,[1]Feuil1!$C$3:$I$222,4,0)</f>
        <v>41.1</v>
      </c>
      <c r="I16" s="18" t="str">
        <f t="shared" si="0"/>
        <v>https://www.openrunner.com/r/9388341</v>
      </c>
      <c r="J16" s="21">
        <f>VLOOKUP(E16,[1]Feuil1!$C$3:$I$222,7,0)</f>
        <v>9388341</v>
      </c>
      <c r="K16" s="19"/>
      <c r="L16" s="1"/>
      <c r="M16" s="26"/>
      <c r="N16" s="1"/>
    </row>
    <row r="17" spans="1:14" ht="24.9" customHeight="1" x14ac:dyDescent="0.3">
      <c r="A17" s="1"/>
      <c r="B17" s="20" t="s">
        <v>25</v>
      </c>
      <c r="C17" s="21" t="str">
        <f>VLOOKUP(E17,[1]Feuil1!$C$3:$I$222,3,0)</f>
        <v>Bonnefonds/ Gabanelle/ La Ferrière/ Gardonne/ Bourg-d'Abren/ Peymilou</v>
      </c>
      <c r="D17" s="22" t="s">
        <v>16</v>
      </c>
      <c r="E17" s="25" t="s">
        <v>26</v>
      </c>
      <c r="F17" s="21">
        <f>VLOOKUP(E17,[1]Feuil1!$C$3:$I$222,6,0)</f>
        <v>240</v>
      </c>
      <c r="G17" s="21" t="str">
        <f>VLOOKUP(E17,[1]Feuil1!$C$3:$I$222,2,0)</f>
        <v>N-O</v>
      </c>
      <c r="H17" s="21">
        <f>VLOOKUP(E17,[1]Feuil1!$C$3:$I$222,4,0)</f>
        <v>41.1</v>
      </c>
      <c r="I17" s="18" t="str">
        <f t="shared" si="0"/>
        <v>https://www.openrunner.com/r/9511731</v>
      </c>
      <c r="J17" s="21">
        <f>VLOOKUP(E17,[1]Feuil1!$C$3:$I$222,7,0)</f>
        <v>9511731</v>
      </c>
      <c r="K17" s="19"/>
      <c r="L17" s="1"/>
      <c r="M17" s="1"/>
      <c r="N17" s="1"/>
    </row>
    <row r="18" spans="1:14" ht="24.75" customHeight="1" thickBot="1" x14ac:dyDescent="0.35">
      <c r="A18" s="1"/>
      <c r="B18" s="13" t="s">
        <v>27</v>
      </c>
      <c r="C18" s="21" t="str">
        <f>VLOOKUP(E18,[1]Feuil1!$C$3:$I$222,3,0)</f>
        <v>St Laurent / Cunèges/ Sigoulès/ Pomport</v>
      </c>
      <c r="D18" s="22" t="s">
        <v>16</v>
      </c>
      <c r="E18" s="25">
        <v>108</v>
      </c>
      <c r="F18" s="21">
        <f>VLOOKUP(E18,[1]Feuil1!$C$3:$I$222,6,0)</f>
        <v>326</v>
      </c>
      <c r="G18" s="21" t="str">
        <f>VLOOKUP(E18,[1]Feuil1!$C$3:$I$222,2,0)</f>
        <v>S-O</v>
      </c>
      <c r="H18" s="21">
        <f>VLOOKUP(E18,[1]Feuil1!$C$3:$I$222,4,0)</f>
        <v>42.4</v>
      </c>
      <c r="I18" s="18" t="str">
        <f t="shared" si="0"/>
        <v>https://www.openrunner.com/r/12390530</v>
      </c>
      <c r="J18" s="21">
        <f>VLOOKUP(E18,[1]Feuil1!$C$3:$I$222,7,0)</f>
        <v>12390530</v>
      </c>
      <c r="K18" s="19"/>
      <c r="L18" s="1"/>
      <c r="M18" s="1"/>
      <c r="N18" s="1"/>
    </row>
    <row r="19" spans="1:14" ht="24.75" customHeight="1" thickBot="1" x14ac:dyDescent="0.35">
      <c r="A19" s="1"/>
      <c r="B19" s="67"/>
      <c r="C19" s="67"/>
      <c r="D19" s="67"/>
      <c r="E19" s="67"/>
      <c r="F19" s="67"/>
      <c r="G19" s="67"/>
      <c r="H19" s="67"/>
      <c r="I19" s="67"/>
      <c r="J19" s="1"/>
      <c r="K19" s="19"/>
      <c r="L19" s="1"/>
      <c r="M19" s="1"/>
      <c r="N19" s="1"/>
    </row>
    <row r="20" spans="1:14" ht="21" customHeight="1" thickTop="1" x14ac:dyDescent="0.3">
      <c r="A20" s="1"/>
      <c r="B20" s="68" t="s">
        <v>28</v>
      </c>
      <c r="C20" s="68"/>
      <c r="D20" s="68"/>
      <c r="E20" s="68"/>
      <c r="F20" s="68"/>
      <c r="G20" s="68"/>
      <c r="H20" s="68"/>
      <c r="I20" s="69" t="s">
        <v>29</v>
      </c>
      <c r="J20" s="1"/>
      <c r="K20" s="1"/>
      <c r="L20" s="1"/>
      <c r="M20" s="1"/>
      <c r="N20" s="1"/>
    </row>
    <row r="21" spans="1:14" ht="18.75" customHeight="1" x14ac:dyDescent="0.3">
      <c r="A21" s="1"/>
      <c r="B21" s="68"/>
      <c r="C21" s="68"/>
      <c r="D21" s="68"/>
      <c r="E21" s="68"/>
      <c r="F21" s="68"/>
      <c r="G21" s="68"/>
      <c r="H21" s="68"/>
      <c r="I21" s="69"/>
      <c r="J21" s="1"/>
      <c r="K21" s="1"/>
      <c r="L21" s="1"/>
      <c r="M21" s="1"/>
      <c r="N21" s="1"/>
    </row>
    <row r="22" spans="1:14" ht="18.75" customHeight="1" x14ac:dyDescent="0.3">
      <c r="A22" s="1"/>
      <c r="B22" s="70" t="s">
        <v>30</v>
      </c>
      <c r="C22" s="70"/>
      <c r="D22" s="70"/>
      <c r="E22" s="70"/>
      <c r="F22" s="70"/>
      <c r="G22" s="70"/>
      <c r="H22" s="70"/>
      <c r="I22" s="69"/>
      <c r="J22" s="1"/>
      <c r="K22" s="1"/>
      <c r="L22" s="1"/>
      <c r="M22" s="1"/>
      <c r="N22" s="1"/>
    </row>
    <row r="23" spans="1:14" ht="10.5" customHeight="1" x14ac:dyDescent="0.3">
      <c r="A23" s="1"/>
      <c r="B23" s="70"/>
      <c r="C23" s="70"/>
      <c r="D23" s="70"/>
      <c r="E23" s="70"/>
      <c r="F23" s="70"/>
      <c r="G23" s="70"/>
      <c r="H23" s="70"/>
      <c r="I23" s="69"/>
      <c r="J23" s="28"/>
      <c r="K23" s="1"/>
      <c r="L23" s="1"/>
      <c r="M23" s="1"/>
      <c r="N23" s="1"/>
    </row>
    <row r="24" spans="1:14" ht="25.5" customHeight="1" x14ac:dyDescent="0.3">
      <c r="A24" s="29"/>
      <c r="B24" s="30"/>
      <c r="C24" s="31"/>
      <c r="D24" s="31"/>
      <c r="E24" s="32"/>
      <c r="F24" s="32"/>
      <c r="G24" s="32"/>
      <c r="H24" s="33"/>
      <c r="I24" s="34"/>
      <c r="J24" s="8"/>
      <c r="K24" s="1"/>
      <c r="L24" s="1"/>
      <c r="M24" s="1"/>
      <c r="N24" s="1"/>
    </row>
    <row r="25" spans="1:14" ht="21" customHeight="1" x14ac:dyDescent="0.3">
      <c r="A25" s="29"/>
      <c r="B25" s="31"/>
      <c r="C25" s="1"/>
      <c r="D25" s="1"/>
      <c r="E25" s="1"/>
      <c r="F25" s="1"/>
      <c r="G25" s="1"/>
      <c r="H25" s="1"/>
      <c r="I25" s="35"/>
      <c r="J25" s="1"/>
      <c r="K25" s="1"/>
      <c r="L25" s="1"/>
      <c r="M25" s="1"/>
      <c r="N25" s="1"/>
    </row>
    <row r="26" spans="1:14" ht="21.75" customHeight="1" x14ac:dyDescent="0.3">
      <c r="A26" s="8"/>
      <c r="B26" s="32"/>
      <c r="C26" s="8"/>
      <c r="D26" s="8"/>
      <c r="E26" s="32"/>
      <c r="F26" s="32"/>
      <c r="G26" s="32"/>
      <c r="H26" s="32"/>
      <c r="I26" s="36"/>
      <c r="J26" s="8"/>
      <c r="K26" s="1"/>
      <c r="L26" s="1"/>
      <c r="M26" s="1"/>
      <c r="N26" s="1"/>
    </row>
    <row r="27" spans="1:14" ht="14.25" customHeight="1" x14ac:dyDescent="0.3">
      <c r="A27" s="8"/>
      <c r="B27" s="32"/>
      <c r="C27" s="8"/>
      <c r="D27" s="8"/>
      <c r="E27" s="32"/>
      <c r="F27" s="32"/>
      <c r="G27" s="32"/>
      <c r="H27" s="32"/>
      <c r="I27" s="36"/>
      <c r="J27" s="37"/>
      <c r="K27" s="1"/>
      <c r="L27" s="1"/>
      <c r="M27" s="1"/>
      <c r="N27" s="1"/>
    </row>
    <row r="28" spans="1:14" ht="14.25" customHeight="1" x14ac:dyDescent="0.3">
      <c r="A28" s="29"/>
      <c r="B28" s="38"/>
      <c r="C28" s="39"/>
      <c r="D28" s="39"/>
      <c r="E28" s="40"/>
      <c r="F28" s="40"/>
      <c r="G28" s="40"/>
      <c r="H28" s="40"/>
      <c r="I28" s="36"/>
      <c r="J28" s="1"/>
      <c r="K28" s="1"/>
      <c r="L28" s="1"/>
      <c r="M28" s="1"/>
      <c r="N28" s="1"/>
    </row>
    <row r="29" spans="1:14" ht="14.2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6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4.2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14.25" customHeight="1" x14ac:dyDescent="0.3">
      <c r="A32" s="1"/>
      <c r="B32" s="41"/>
      <c r="C32" s="41"/>
      <c r="D32" s="41"/>
      <c r="E32" s="41"/>
      <c r="F32" s="41"/>
      <c r="G32" s="41"/>
      <c r="H32" s="41"/>
      <c r="I32" s="42"/>
      <c r="J32" s="1"/>
      <c r="K32" s="1"/>
      <c r="L32" s="1"/>
      <c r="M32" s="1"/>
      <c r="N32" s="1"/>
    </row>
    <row r="33" spans="1:14" ht="19.5" customHeight="1" x14ac:dyDescent="0.3">
      <c r="A33" s="1"/>
      <c r="B33" s="41"/>
      <c r="C33" s="41"/>
      <c r="D33" s="41"/>
      <c r="E33" s="41"/>
      <c r="F33" s="41"/>
      <c r="G33" s="41"/>
      <c r="H33" s="41"/>
      <c r="I33" s="42"/>
      <c r="J33" s="1"/>
      <c r="K33" s="1"/>
      <c r="L33" s="1"/>
      <c r="M33" s="1"/>
      <c r="N33" s="1"/>
    </row>
    <row r="34" spans="1:14" ht="14.25" customHeight="1" x14ac:dyDescent="0.3">
      <c r="A34" s="1"/>
      <c r="B34" s="41"/>
      <c r="C34" s="41"/>
      <c r="D34" s="41"/>
      <c r="E34" s="41"/>
      <c r="F34" s="41"/>
      <c r="G34" s="41"/>
      <c r="H34" s="41"/>
      <c r="I34" s="42"/>
      <c r="J34" s="1"/>
      <c r="K34" s="1"/>
      <c r="L34" s="1"/>
      <c r="M34" s="1"/>
      <c r="N34" s="1"/>
    </row>
    <row r="35" spans="1:14" ht="14.25" customHeight="1" x14ac:dyDescent="0.3">
      <c r="A35" s="1"/>
      <c r="B35" s="41"/>
      <c r="C35" s="41"/>
      <c r="D35" s="41"/>
      <c r="E35" s="41"/>
      <c r="F35" s="41"/>
      <c r="G35" s="41"/>
      <c r="H35" s="41"/>
      <c r="I35" s="42"/>
      <c r="J35" s="1"/>
      <c r="K35" s="1"/>
      <c r="L35" s="1"/>
      <c r="M35" s="1"/>
      <c r="N35" s="1"/>
    </row>
    <row r="36" spans="1:14" ht="14.25" customHeight="1" x14ac:dyDescent="0.3">
      <c r="A36" s="1"/>
      <c r="B36" s="41"/>
      <c r="C36" s="41"/>
      <c r="D36" s="41"/>
      <c r="E36" s="41"/>
      <c r="F36" s="41"/>
      <c r="G36" s="41"/>
      <c r="H36" s="41"/>
      <c r="I36" s="42"/>
      <c r="J36" s="1"/>
      <c r="K36" s="1"/>
      <c r="L36" s="1"/>
      <c r="M36" s="1"/>
      <c r="N36" s="1"/>
    </row>
    <row r="37" spans="1:14" ht="14.25" customHeight="1" x14ac:dyDescent="0.3">
      <c r="A37" s="1"/>
      <c r="B37" s="43"/>
      <c r="C37" s="44"/>
      <c r="D37" s="44"/>
      <c r="E37" s="45"/>
      <c r="F37" s="45"/>
      <c r="G37" s="45"/>
      <c r="H37" s="45"/>
      <c r="I37" s="46"/>
      <c r="J37" s="1"/>
      <c r="K37" s="1"/>
      <c r="L37" s="1"/>
      <c r="M37" s="1"/>
      <c r="N37" s="1"/>
    </row>
    <row r="38" spans="1:14" ht="14.25" customHeight="1" x14ac:dyDescent="0.3">
      <c r="A38" s="1"/>
      <c r="B38" s="43"/>
      <c r="C38" s="44"/>
      <c r="D38" s="44"/>
      <c r="E38" s="45"/>
      <c r="F38" s="45"/>
      <c r="G38" s="45"/>
      <c r="H38" s="45"/>
      <c r="I38" s="46"/>
      <c r="J38" s="1"/>
      <c r="K38" s="1"/>
      <c r="L38" s="1"/>
      <c r="M38" s="1"/>
      <c r="N38" s="1"/>
    </row>
    <row r="39" spans="1:14" ht="15" customHeight="1" x14ac:dyDescent="0.3">
      <c r="A39" s="1"/>
      <c r="B39" s="43"/>
      <c r="C39" s="44"/>
      <c r="D39" s="44"/>
      <c r="E39" s="45"/>
      <c r="F39" s="45"/>
      <c r="G39" s="45"/>
      <c r="H39" s="45"/>
      <c r="I39" s="47"/>
      <c r="J39" s="1"/>
      <c r="K39" s="1"/>
      <c r="L39" s="1"/>
      <c r="M39" s="1"/>
      <c r="N39" s="1"/>
    </row>
    <row r="40" spans="1:14" ht="15" customHeight="1" x14ac:dyDescent="0.3">
      <c r="A40" s="1"/>
      <c r="B40" s="43"/>
      <c r="C40" s="44"/>
      <c r="D40" s="44"/>
      <c r="E40" s="45"/>
      <c r="F40" s="45"/>
      <c r="G40" s="45"/>
      <c r="H40" s="45"/>
      <c r="I40" s="47"/>
      <c r="J40" s="1"/>
      <c r="K40" s="1"/>
      <c r="L40" s="1"/>
      <c r="M40" s="1"/>
      <c r="N40" s="1"/>
    </row>
    <row r="41" spans="1:14" ht="15" customHeight="1" x14ac:dyDescent="0.3">
      <c r="A41" s="1"/>
      <c r="B41" s="41"/>
      <c r="C41" s="41"/>
      <c r="D41" s="41"/>
      <c r="E41" s="41"/>
      <c r="F41" s="41"/>
      <c r="G41" s="41"/>
      <c r="H41" s="41"/>
      <c r="I41" s="41"/>
      <c r="J41" s="1"/>
      <c r="K41" s="1"/>
      <c r="L41" s="1"/>
      <c r="M41" s="1"/>
      <c r="N41" s="1"/>
    </row>
    <row r="42" spans="1:14" ht="15" customHeight="1" x14ac:dyDescent="0.45">
      <c r="A42" s="1"/>
      <c r="B42" s="41"/>
      <c r="C42" s="71"/>
      <c r="D42" s="71"/>
      <c r="E42" s="71"/>
      <c r="F42" s="45"/>
      <c r="G42" s="45"/>
      <c r="H42" s="41"/>
      <c r="I42" s="41"/>
      <c r="J42" s="1"/>
      <c r="K42" s="1"/>
      <c r="L42" s="1"/>
      <c r="M42" s="1"/>
      <c r="N42" s="1"/>
    </row>
    <row r="43" spans="1:14" ht="14.25" customHeight="1" x14ac:dyDescent="0.4">
      <c r="A43" s="1"/>
      <c r="B43" s="41"/>
      <c r="C43" s="48"/>
      <c r="D43" s="48"/>
      <c r="E43" s="45"/>
      <c r="F43" s="45"/>
      <c r="G43" s="45"/>
      <c r="H43" s="41"/>
      <c r="I43" s="41"/>
      <c r="J43" s="1"/>
      <c r="K43" s="1"/>
      <c r="L43" s="1"/>
      <c r="M43" s="1"/>
      <c r="N43" s="1"/>
    </row>
    <row r="44" spans="1:14" ht="27.75" customHeight="1" x14ac:dyDescent="0.45">
      <c r="A44" s="1"/>
      <c r="B44" s="41"/>
      <c r="C44" s="71"/>
      <c r="D44" s="71"/>
      <c r="E44" s="71"/>
      <c r="F44" s="45"/>
      <c r="G44" s="45"/>
      <c r="H44" s="41"/>
      <c r="I44" s="41"/>
      <c r="J44" s="1"/>
      <c r="K44" s="1"/>
      <c r="L44" s="1"/>
      <c r="M44" s="1"/>
      <c r="N44" s="1"/>
    </row>
    <row r="45" spans="1:14" ht="23.25" customHeight="1" x14ac:dyDescent="0.3">
      <c r="A45" s="1"/>
      <c r="B45" s="41"/>
      <c r="C45" s="49"/>
      <c r="D45" s="49"/>
      <c r="E45" s="41"/>
      <c r="F45" s="41"/>
      <c r="G45" s="41"/>
      <c r="H45" s="41"/>
      <c r="I45" s="41"/>
      <c r="J45" s="1"/>
      <c r="K45" s="1"/>
      <c r="L45" s="1"/>
      <c r="M45" s="1"/>
      <c r="N45" s="1"/>
    </row>
    <row r="46" spans="1:14" ht="15" customHeight="1" x14ac:dyDescent="0.3">
      <c r="A46" s="1"/>
      <c r="B46" s="50"/>
      <c r="C46" s="51"/>
      <c r="D46" s="51"/>
      <c r="E46" s="61"/>
      <c r="F46" s="61"/>
      <c r="G46" s="61"/>
      <c r="H46" s="61"/>
      <c r="I46" s="52"/>
      <c r="J46" s="1"/>
      <c r="K46" s="1"/>
      <c r="L46" s="1"/>
      <c r="M46" s="1"/>
      <c r="N46" s="1"/>
    </row>
    <row r="47" spans="1:14" ht="15" customHeight="1" x14ac:dyDescent="0.3">
      <c r="A47" s="29"/>
      <c r="B47" s="50"/>
      <c r="C47" s="51"/>
      <c r="D47" s="51"/>
      <c r="E47" s="41"/>
      <c r="F47" s="41"/>
      <c r="G47" s="41"/>
      <c r="H47" s="53"/>
      <c r="I47" s="41"/>
      <c r="J47" s="1"/>
      <c r="K47" s="1"/>
      <c r="L47" s="1"/>
      <c r="M47" s="1"/>
      <c r="N47" s="1"/>
    </row>
    <row r="48" spans="1:14" ht="15" customHeight="1" x14ac:dyDescent="0.3">
      <c r="A48" s="1"/>
      <c r="B48" s="51"/>
      <c r="C48" s="41"/>
      <c r="D48" s="41"/>
      <c r="E48" s="54"/>
      <c r="F48" s="54"/>
      <c r="G48" s="54"/>
      <c r="H48" s="54"/>
      <c r="I48" s="52"/>
      <c r="J48" s="1"/>
      <c r="K48" s="1"/>
      <c r="L48" s="1"/>
      <c r="M48" s="1"/>
      <c r="N48" s="1"/>
    </row>
    <row r="49" spans="1:14" ht="15" customHeight="1" x14ac:dyDescent="0.3">
      <c r="A49" s="1"/>
      <c r="B49" s="55"/>
      <c r="C49" s="56"/>
      <c r="D49" s="56"/>
      <c r="E49" s="45"/>
      <c r="F49" s="45"/>
      <c r="G49" s="45"/>
      <c r="H49" s="45"/>
      <c r="I49" s="47"/>
      <c r="J49" s="1"/>
      <c r="K49" s="1"/>
      <c r="L49" s="1"/>
      <c r="M49" s="1"/>
      <c r="N49" s="1"/>
    </row>
    <row r="50" spans="1:14" ht="15.75" customHeight="1" x14ac:dyDescent="0.3">
      <c r="A50" s="1"/>
      <c r="B50" s="31"/>
      <c r="C50" s="57"/>
      <c r="D50" s="41"/>
      <c r="E50" s="54"/>
      <c r="F50" s="54"/>
      <c r="G50" s="54"/>
      <c r="H50" s="54"/>
      <c r="I50" s="52"/>
      <c r="J50" s="1"/>
      <c r="K50" s="1"/>
      <c r="L50" s="1"/>
      <c r="M50" s="1"/>
      <c r="N50" s="1"/>
    </row>
    <row r="51" spans="1:14" ht="17.25" customHeight="1" x14ac:dyDescent="0.3">
      <c r="A51" s="1"/>
      <c r="B51" s="58"/>
      <c r="C51" s="41"/>
      <c r="D51" s="41"/>
      <c r="E51" s="54"/>
      <c r="F51" s="54"/>
      <c r="G51" s="54"/>
      <c r="H51" s="54"/>
      <c r="I51" s="52"/>
      <c r="J51" s="1"/>
      <c r="K51" s="1"/>
      <c r="L51" s="1"/>
      <c r="M51" s="1"/>
      <c r="N51" s="1"/>
    </row>
    <row r="52" spans="1:14" ht="16.5" customHeight="1" x14ac:dyDescent="0.3">
      <c r="A52" s="1"/>
      <c r="B52" s="59"/>
      <c r="C52" s="56"/>
      <c r="D52" s="56"/>
      <c r="E52" s="45"/>
      <c r="F52" s="45"/>
      <c r="G52" s="45"/>
      <c r="H52" s="45"/>
      <c r="I52" s="47"/>
      <c r="J52" s="1"/>
      <c r="K52" s="1"/>
      <c r="L52" s="1"/>
      <c r="M52" s="1"/>
      <c r="N52" s="1"/>
    </row>
    <row r="53" spans="1:14" ht="16.5" customHeight="1" x14ac:dyDescent="0.3">
      <c r="A53" s="8"/>
      <c r="B53" s="54"/>
      <c r="C53" s="60"/>
      <c r="D53" s="60"/>
      <c r="E53" s="54"/>
      <c r="F53" s="54"/>
      <c r="G53" s="54"/>
      <c r="H53" s="54"/>
      <c r="I53" s="47"/>
      <c r="J53" s="1"/>
      <c r="K53" s="1"/>
      <c r="L53" s="1"/>
      <c r="M53" s="1"/>
      <c r="N53" s="1"/>
    </row>
    <row r="54" spans="1:14" ht="16.5" customHeight="1" x14ac:dyDescent="0.3">
      <c r="A54" s="8"/>
      <c r="B54" s="54"/>
      <c r="C54" s="60"/>
      <c r="D54" s="60"/>
      <c r="E54" s="54"/>
      <c r="F54" s="54"/>
      <c r="G54" s="54"/>
      <c r="H54" s="54"/>
      <c r="I54" s="47"/>
      <c r="J54" s="1"/>
      <c r="K54" s="1"/>
      <c r="L54" s="1"/>
      <c r="M54" s="1"/>
      <c r="N54" s="1"/>
    </row>
    <row r="55" spans="1:14" ht="16.5" customHeight="1" x14ac:dyDescent="0.3">
      <c r="A55" s="8"/>
      <c r="B55" s="54"/>
      <c r="C55" s="60"/>
      <c r="D55" s="60"/>
      <c r="E55" s="54"/>
      <c r="F55" s="54"/>
      <c r="G55" s="54"/>
      <c r="H55" s="54"/>
      <c r="I55" s="47"/>
      <c r="J55" s="1"/>
      <c r="K55" s="1"/>
      <c r="L55" s="1"/>
      <c r="M55" s="1"/>
      <c r="N55" s="1"/>
    </row>
    <row r="56" spans="1:14" ht="16.5" customHeight="1" x14ac:dyDescent="0.3">
      <c r="A56" s="8"/>
      <c r="B56" s="54"/>
      <c r="C56" s="60"/>
      <c r="D56" s="60"/>
      <c r="E56" s="54"/>
      <c r="F56" s="54"/>
      <c r="G56" s="54"/>
      <c r="H56" s="54"/>
      <c r="I56" s="47"/>
      <c r="J56" s="1"/>
      <c r="K56" s="1"/>
      <c r="L56" s="1"/>
      <c r="M56" s="1"/>
      <c r="N56" s="1"/>
    </row>
    <row r="57" spans="1:14" ht="16.5" customHeight="1" x14ac:dyDescent="0.3">
      <c r="A57" s="8"/>
      <c r="B57" s="54"/>
      <c r="C57" s="60"/>
      <c r="D57" s="60"/>
      <c r="E57" s="54"/>
      <c r="F57" s="54"/>
      <c r="G57" s="54"/>
      <c r="H57" s="54"/>
      <c r="I57" s="47"/>
      <c r="J57" s="1"/>
      <c r="K57" s="1"/>
      <c r="L57" s="1"/>
      <c r="M57" s="1"/>
      <c r="N57" s="1"/>
    </row>
    <row r="58" spans="1:14" ht="16.5" customHeight="1" x14ac:dyDescent="0.3">
      <c r="A58" s="8"/>
      <c r="B58" s="54"/>
      <c r="C58" s="60"/>
      <c r="D58" s="60"/>
      <c r="E58" s="54"/>
      <c r="F58" s="54"/>
      <c r="G58" s="54"/>
      <c r="H58" s="54"/>
      <c r="I58" s="47"/>
      <c r="J58" s="1"/>
      <c r="K58" s="1"/>
      <c r="L58" s="1"/>
      <c r="M58" s="1"/>
      <c r="N58" s="1"/>
    </row>
    <row r="59" spans="1:14" ht="16.5" customHeight="1" x14ac:dyDescent="0.3">
      <c r="A59" s="8"/>
      <c r="B59" s="54"/>
      <c r="C59" s="60"/>
      <c r="D59" s="60"/>
      <c r="E59" s="54"/>
      <c r="F59" s="54"/>
      <c r="G59" s="54"/>
      <c r="H59" s="54"/>
      <c r="I59" s="47"/>
      <c r="J59" s="1"/>
      <c r="K59" s="1"/>
      <c r="L59" s="1"/>
      <c r="M59" s="1"/>
      <c r="N59" s="1"/>
    </row>
    <row r="60" spans="1:14" ht="16.5" customHeight="1" x14ac:dyDescent="0.3">
      <c r="A60" s="8"/>
      <c r="B60" s="54"/>
      <c r="C60" s="60"/>
      <c r="D60" s="60"/>
      <c r="E60" s="54"/>
      <c r="F60" s="54"/>
      <c r="G60" s="54"/>
      <c r="H60" s="54"/>
      <c r="I60" s="47"/>
      <c r="J60" s="1"/>
      <c r="K60" s="1"/>
      <c r="L60" s="1"/>
      <c r="M60" s="1"/>
      <c r="N60" s="1"/>
    </row>
    <row r="61" spans="1:14" ht="16.5" customHeight="1" x14ac:dyDescent="0.3">
      <c r="A61" s="8"/>
      <c r="B61" s="54"/>
      <c r="C61" s="60"/>
      <c r="D61" s="60"/>
      <c r="E61" s="54"/>
      <c r="F61" s="54"/>
      <c r="G61" s="54"/>
      <c r="H61" s="54"/>
      <c r="I61" s="47"/>
      <c r="J61" s="1"/>
      <c r="K61" s="1"/>
      <c r="L61" s="1"/>
      <c r="M61" s="1"/>
      <c r="N61" s="1"/>
    </row>
    <row r="62" spans="1:14" ht="16.5" customHeight="1" x14ac:dyDescent="0.3">
      <c r="A62" s="8"/>
      <c r="B62" s="54"/>
      <c r="C62" s="60"/>
      <c r="D62" s="60"/>
      <c r="E62" s="54"/>
      <c r="F62" s="54"/>
      <c r="G62" s="54"/>
      <c r="H62" s="54"/>
      <c r="I62" s="47"/>
      <c r="J62" s="1"/>
      <c r="K62" s="1"/>
      <c r="L62" s="1"/>
      <c r="M62" s="1"/>
      <c r="N62" s="1"/>
    </row>
    <row r="63" spans="1:14" ht="16.5" customHeight="1" x14ac:dyDescent="0.3"/>
    <row r="64" spans="1:14" ht="16.5" customHeight="1" x14ac:dyDescent="0.3"/>
  </sheetData>
  <sheetProtection selectLockedCells="1" selectUnlockedCells="1"/>
  <mergeCells count="12">
    <mergeCell ref="E46:H46"/>
    <mergeCell ref="A2:I2"/>
    <mergeCell ref="A3:I5"/>
    <mergeCell ref="B6:I6"/>
    <mergeCell ref="B7:I7"/>
    <mergeCell ref="E8:H8"/>
    <mergeCell ref="B19:I19"/>
    <mergeCell ref="B20:H21"/>
    <mergeCell ref="I20:I23"/>
    <mergeCell ref="B22:H23"/>
    <mergeCell ref="C42:E42"/>
    <mergeCell ref="C44:E44"/>
  </mergeCells>
  <hyperlinks>
    <hyperlink ref="I10" r:id="rId1" display="https://www.openrunner.com/r/13272576" xr:uid="{CF326C08-F699-4759-A192-3CEDC6872953}"/>
  </hyperlinks>
  <pageMargins left="0.59" right="0.31527777777777777" top="0.31527777777777777" bottom="0.51180555555555551" header="0.51180555555555551" footer="0.51180555555555551"/>
  <pageSetup paperSize="9" scale="55" firstPageNumber="0" orientation="landscape" horizontalDpi="4294967293" verticalDpi="30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Mars 2026</vt:lpstr>
      <vt:lpstr>'Mars 2026'!Excel_BuiltIn_Print_Area</vt:lpstr>
      <vt:lpstr>'Mars 2026'!Zone_d_impression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Pascal</cp:lastModifiedBy>
  <cp:lastPrinted>2026-02-24T08:13:28Z</cp:lastPrinted>
  <dcterms:created xsi:type="dcterms:W3CDTF">2026-02-24T07:01:39Z</dcterms:created>
  <dcterms:modified xsi:type="dcterms:W3CDTF">2026-02-24T08:15:23Z</dcterms:modified>
</cp:coreProperties>
</file>